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8Q4資產負債表-查核" sheetId="7" r:id="rId1"/>
    <sheet name="108Q4損益表-核閱" sheetId="8" r:id="rId2"/>
  </sheets>
  <definedNames>
    <definedName name="_Col01" localSheetId="0">'108Q4資產負債表-查核'!#REF!</definedName>
    <definedName name="_Col02" localSheetId="0">'108Q4資產負債表-查核'!#REF!</definedName>
    <definedName name="_Col03" localSheetId="0">'108Q4資產負債表-查核'!#REF!</definedName>
    <definedName name="_Col04" localSheetId="0">'108Q4資產負債表-查核'!#REF!</definedName>
    <definedName name="ActDesc" localSheetId="0">'108Q4資產負債表-查核'!$B$7</definedName>
    <definedName name="ActDesc_1" localSheetId="1">'108Q4損益表-核閱'!$B$38</definedName>
    <definedName name="ActDesc_P2" localSheetId="0">'108Q4資產負債表-查核'!$N$7</definedName>
    <definedName name="AS2DocOpenMode" hidden="1">"AS2DocumentEdit"</definedName>
    <definedName name="Col01_1" localSheetId="1">'108Q4損益表-核閱'!#REF!</definedName>
    <definedName name="Col01_P2" localSheetId="0">'108Q4資產負債表-查核'!#REF!</definedName>
    <definedName name="Col02_1" localSheetId="1">'108Q4損益表-核閱'!#REF!</definedName>
    <definedName name="Col02_P2" localSheetId="0">'108Q4資產負債表-查核'!#REF!</definedName>
    <definedName name="Col03_1" localSheetId="1">'108Q4損益表-核閱'!#REF!</definedName>
    <definedName name="Col03_P2" localSheetId="0">'108Q4資產負債表-查核'!#REF!</definedName>
    <definedName name="Col04_1" localSheetId="1">'108Q4損益表-核閱'!#REF!</definedName>
    <definedName name="Col04_P2" localSheetId="0">'108Q4資產負債表-查核'!#REF!</definedName>
    <definedName name="DA_3264866313300000751" hidden="1">#REF!</definedName>
    <definedName name="DA_3264866313300000759" hidden="1">'108Q4損益表-核閱'!$D$25</definedName>
    <definedName name="DA_3276115330600004325" hidden="1">'108Q4資產負債表-查核'!$D$12</definedName>
    <definedName name="DataEnd" localSheetId="0">'108Q4資產負債表-查核'!#REF!</definedName>
    <definedName name="DataEnd_1" localSheetId="1">'108Q4損益表-核閱'!#REF!</definedName>
    <definedName name="EndDayC_4" localSheetId="0">'108Q4資產負債表-查核'!#REF!</definedName>
    <definedName name="FiscalPeriod1C" localSheetId="1">'108Q4損益表-核閱'!#REF!</definedName>
    <definedName name="FiscalPeriodC" localSheetId="1">'108Q4損益表-核閱'!#REF!</definedName>
    <definedName name="InsEnd" localSheetId="0">'108Q4資產負債表-查核'!#REF!</definedName>
    <definedName name="_xlnm.Print_Area" localSheetId="0">'108Q4資產負債表-查核'!$A$1:$W$44</definedName>
    <definedName name="TB05ee64bc_2230_430b_9004_ea365b05cf66" hidden="1">'108Q4資產負債表-查核'!$P$33</definedName>
    <definedName name="TB0626dfb4_3899_40c8_8ae4_4066ba1b6943" hidden="1">'108Q4資產負債表-查核'!#REF!</definedName>
    <definedName name="TB06f65f7e_8e69_4d04_82a7_7963a3a68dce" hidden="1">'108Q4資產負債表-查核'!$D$37</definedName>
    <definedName name="TB07b508e5_b70e_47ae_8db5_c3f764d22f99" hidden="1">'108Q4損益表-核閱'!#REF!</definedName>
    <definedName name="TB0924cbc2_8cc2_4c21_9730_90b2282bcb02" hidden="1">'108Q4損益表-核閱'!#REF!</definedName>
    <definedName name="TB09d194b4_0677_4695_87dd_d9764cb02d11" hidden="1">'108Q4損益表-核閱'!#REF!</definedName>
    <definedName name="TB12348a2c_1d6e_446a_9df7_316546534152" hidden="1">'108Q4資產負債表-查核'!$D$8</definedName>
    <definedName name="TB14be7b4b_3b74_43cf_a82a_c67d33747241" hidden="1">'108Q4資產負債表-查核'!#REF!</definedName>
    <definedName name="TB16976092_b5a0_40f6_945e_11843ee573f5" hidden="1">'108Q4損益表-核閱'!#REF!</definedName>
    <definedName name="TB1ec46ddc_0913_46ed_93d3_21fec1f1c251" hidden="1">'108Q4資產負債表-查核'!$D$25</definedName>
    <definedName name="TB20df4e18_2806_4258_b65f_444ca7baa639" hidden="1">'108Q4損益表-核閱'!#REF!</definedName>
    <definedName name="TB2207959f_05e7_4e1b_8cb7_5ffc9ae8d11c" hidden="1">'108Q4損益表-核閱'!#REF!</definedName>
    <definedName name="TB2292cd70_0860_4d5d_95e4_64933a3a22ef" hidden="1">'108Q4損益表-核閱'!#REF!</definedName>
    <definedName name="TB25dc8bd4_4b94_44b6_b0d5_1a078a785a36" hidden="1">'108Q4資產負債表-查核'!$P$8</definedName>
    <definedName name="TB2b9bd46c_555b_4904_95fc_9cffa239ef35" hidden="1">'108Q4資產負債表-查核'!$D$9</definedName>
    <definedName name="TB2bce8960_aafd_44a5_8f86_897ac52fb5ac" hidden="1">#REF!</definedName>
    <definedName name="TB2ea08e23_eae2_4d4e_a6a5_f2aefd0459b9" hidden="1">'108Q4資產負債表-查核'!#REF!</definedName>
    <definedName name="TB2f0880d6_7e80_4ddd_9fd1_02ddb98fc35d" hidden="1">'108Q4損益表-核閱'!$H$8</definedName>
    <definedName name="TB36a7315d_6a23_42c0_b7c5_d6b707c62280" hidden="1">'108Q4損益表-核閱'!$D$19</definedName>
    <definedName name="TB3817eb14_83bf_4316_bc17_ab451961482e" hidden="1">'108Q4損益表-核閱'!#REF!</definedName>
    <definedName name="TB3b171a56_375d_4c9d_892f_0d614682c681" hidden="1">'108Q4資產負債表-查核'!#REF!</definedName>
    <definedName name="TB3cb05994_e391_4738_b179_760803ec8473" hidden="1">'108Q4損益表-核閱'!#REF!</definedName>
    <definedName name="TB4154b351_3d5b_4225_a0b5_53b5a8b597f4" hidden="1">'108Q4損益表-核閱'!$H$7</definedName>
    <definedName name="TB415c394f_cf17_48f1_9102_6f9af837c69d" hidden="1">'108Q4資產負債表-查核'!#REF!</definedName>
    <definedName name="TB4694883e_e981_4a2b_ba92_692752e12a27" hidden="1">'108Q4資產負債表-查核'!#REF!</definedName>
    <definedName name="TB487d4212_2271_48ce_8bf7_d4c4e1a01d3f" hidden="1">'108Q4資產負債表-查核'!#REF!</definedName>
    <definedName name="TB4c8a79f8_bc33_47ff_8d10_e2469826a3ad" hidden="1">#REF!</definedName>
    <definedName name="TB50e56d7d_c246_441e_b423_62eb7d27902b" hidden="1">'108Q4損益表-核閱'!#REF!</definedName>
    <definedName name="TB5253aa9f_4093_4a6e_9440_0373fc2e5d72" hidden="1">'108Q4資產負債表-查核'!#REF!</definedName>
    <definedName name="TB59f3b192_e87b_4060_9bef_5230ba2a5749" hidden="1">'108Q4損益表-核閱'!#REF!</definedName>
    <definedName name="TB5a1cebf5_0f31_46e4_8920_2956edc7e055" hidden="1">'108Q4資產負債表-查核'!#REF!</definedName>
    <definedName name="TB5a81a573_f587_4c33_ba7e_310e3e1d705c" hidden="1">'108Q4資產負債表-查核'!$D$27</definedName>
    <definedName name="TB5add98e4_50bd_423d_a9e1_a17d533ce0f8" hidden="1">'108Q4資產負債表-查核'!$P$32</definedName>
    <definedName name="TB5f8d5fd9_4dc5_458d_be37_06b538b9b16a" hidden="1">'108Q4資產負債表-查核'!$P$10</definedName>
    <definedName name="TB5fdfbe05_d729_470e_a8c4_af36bea5fb58" hidden="1">'108Q4損益表-核閱'!#REF!</definedName>
    <definedName name="TB635bdbb2_8b83_42dd_9e5a_0fb4e72a66d5" hidden="1">'108Q4資產負債表-查核'!#REF!</definedName>
    <definedName name="TB655496cf_cab0_48ea_b2c7_ebfce4b7e02f" hidden="1">'108Q4損益表-核閱'!#REF!</definedName>
    <definedName name="TB674bdbbb_cbcf_4294_b805_a18abeca0e8c" hidden="1">'108Q4資產負債表-查核'!$D$11</definedName>
    <definedName name="TB67c5172b_2275_4119_91cd_fe8b168e3a63" hidden="1">'108Q4資產負債表-查核'!#REF!</definedName>
    <definedName name="TB691c2aff_76d6_4db3_9b79_736eaf244b25" hidden="1">'108Q4損益表-核閱'!$D$27</definedName>
    <definedName name="TB6d33c0e1_adea_4875_b571_a2f6827d7a42" hidden="1">'108Q4損益表-核閱'!#REF!</definedName>
    <definedName name="TB6d3af481_cc02_4aa4_af93_abaa80392786" hidden="1">'108Q4資產負債表-查核'!$D$35</definedName>
    <definedName name="TB7b9ed33c_915b_4427_ade7_c2ab9b3f7139" hidden="1">'108Q4損益表-核閱'!#REF!</definedName>
    <definedName name="TB7e779ed1_2418_4e01_9645_0ef30186a9c1" hidden="1">'108Q4損益表-核閱'!#REF!</definedName>
    <definedName name="TB7f0fc994_bd53_4852_82a7_952eed80cdae" hidden="1">'108Q4資產負債表-查核'!$D$31</definedName>
    <definedName name="TB8043869b_f65d_408b_9d07_ac2f46a5ad5e" hidden="1">'108Q4損益表-核閱'!$H$19</definedName>
    <definedName name="TB838e67ba_8441_423f_8c7b_a8c41588a7a6" hidden="1">'108Q4資產負債表-查核'!$D$10</definedName>
    <definedName name="TB83b95974_e915_478f_a92e_1b2e2cc7a4ac" hidden="1">'108Q4資產負債表-查核'!$P$17</definedName>
    <definedName name="TB8a1e2cdd_a9ac_4e31_9acc_8365c83dc3c8" hidden="1">#REF!</definedName>
    <definedName name="TB8b0a7f45_9f9a_4d78_8c96_2185a3c844a4" hidden="1">'108Q4資產負債表-查核'!#REF!</definedName>
    <definedName name="TB8b377aa4_f800_44a3_ad60_62929334a3ec" hidden="1">'108Q4資產負債表-查核'!$D$29</definedName>
    <definedName name="TB8bf772d1_d91d_4f24_8983_31943dde75cd" hidden="1">'108Q4資產負債表-查核'!#REF!</definedName>
    <definedName name="TB93ca34f0_9697_46cd_9d77_a67017af0db5" hidden="1">'108Q4資產負債表-查核'!#REF!</definedName>
    <definedName name="TB9408d94a_b99f_4afc_84e8_15074fd10dbc" hidden="1">'108Q4損益表-核閱'!#REF!</definedName>
    <definedName name="TB949f9224_fc7f_4ea5_8225_80759398723b" hidden="1">'108Q4損益表-核閱'!#REF!</definedName>
    <definedName name="TB9605eba8_397b_480b_8dbe_d196b9442719" hidden="1">'108Q4資產負債表-查核'!#REF!</definedName>
    <definedName name="TB963fa60a_8863_4e21_b249_dec111b08106" hidden="1">'108Q4損益表-核閱'!#REF!</definedName>
    <definedName name="TB99fc99cd_ae2d_489d_bfeb_2b016967ddfa" hidden="1">'108Q4損益表-核閱'!#REF!</definedName>
    <definedName name="TBac85032b_b3ac_4c30_bd6a_cedbb886f817" hidden="1">'108Q4損益表-核閱'!#REF!</definedName>
    <definedName name="TBad67f7f2_19d4_4fa2_8d40_1d81d9e650ad" hidden="1">'108Q4資產負債表-查核'!#REF!</definedName>
    <definedName name="TBad850c57_90d5_49ae_ab75_c2c0efc04293" hidden="1">'108Q4損益表-核閱'!#REF!</definedName>
    <definedName name="TBb0731d9a_cc7f_4131_8c65_6ea7f14859cd" hidden="1">'108Q4資產負債表-查核'!$P$28</definedName>
    <definedName name="TBb4b74571_5c0b_467a_8043_6fb283cc16d6" hidden="1">'108Q4資產負債表-查核'!#REF!</definedName>
    <definedName name="TBb8abaacf_4977_496f_bf81_0020b8dfac85" hidden="1">'108Q4資產負債表-查核'!$D$33</definedName>
    <definedName name="TBb9dc1bd4_ec54_4c32_881c_b6399e1e9d81" hidden="1">'108Q4損益表-核閱'!#REF!</definedName>
    <definedName name="TBbe96507e_d6ca_4c81_971b_a3b30bfeb12b" hidden="1">'108Q4損益表-核閱'!$D$7</definedName>
    <definedName name="TBbfe24f86_7d99_447b_b9b8_f96074b2a64d" hidden="1">'108Q4資產負債表-查核'!#REF!</definedName>
    <definedName name="TBc1d87ebe_44df_4354_8e78_2c3ab58a2012" hidden="1">'108Q4損益表-核閱'!#REF!</definedName>
    <definedName name="TBd177e437_fdf8_4fa3_879d_b811707e8615" hidden="1">'108Q4損益表-核閱'!#REF!</definedName>
    <definedName name="TBd6244e01_3206_4d7b_a035_b2b5061f6216" hidden="1">'108Q4資產負債表-查核'!#REF!</definedName>
    <definedName name="TBd83fd974_bd4f_4581_9e49_96fc79894247" hidden="1">'108Q4資產負債表-查核'!$P$26</definedName>
    <definedName name="TBda051dd8_e4e1_4d2a_8177_54167fd335a7" hidden="1">'108Q4資產負債表-查核'!#REF!</definedName>
    <definedName name="TBdb4c7014_ada8_4e96_909d_72e0d15dd927" hidden="1">'108Q4資產負債表-查核'!#REF!</definedName>
    <definedName name="TBdd2eae1c_9cff_4973_a83e_29e53a562376" hidden="1">'108Q4損益表-核閱'!$D$8</definedName>
    <definedName name="TBe64bd24f_32fb_4f0d_b23d_ee22f2ad8a22" hidden="1">'108Q4損益表-核閱'!#REF!</definedName>
    <definedName name="TBe6971b0d_73e8_4367_964b_8b93c71c7e86" hidden="1">'108Q4資產負債表-查核'!$D$13</definedName>
    <definedName name="TBeaf2f307_6440_41d0_a171_5126ffd9be4e" hidden="1">'108Q4資產負債表-查核'!$P$18</definedName>
    <definedName name="TBeb2240c7_b029_4b4d_9b58_e427ace16965" hidden="1">'108Q4資產負債表-查核'!$P$16</definedName>
    <definedName name="TBeb6ebd6d_2b39_45a7_b450_6f4ab7226553" hidden="1">'108Q4資產負債表-查核'!#REF!</definedName>
    <definedName name="TBf3aa72b9_767c_4ea1_9c31_fddc834bf774" hidden="1">'108Q4資產負債表-查核'!#REF!</definedName>
    <definedName name="TBfaee9cf7_b557_4781_9eb0_62cb2a1a19ad" hidden="1">'108Q4資產負債表-查核'!#REF!</definedName>
    <definedName name="TBfeecd82f_e78b_4ef5_b0c1_efac5642d67d" hidden="1">'108Q4資產負債表-查核'!$P$40</definedName>
  </definedNames>
  <calcPr calcId="145621"/>
</workbook>
</file>

<file path=xl/calcChain.xml><?xml version="1.0" encoding="utf-8"?>
<calcChain xmlns="http://schemas.openxmlformats.org/spreadsheetml/2006/main">
  <c r="F12" i="8" l="1"/>
  <c r="F15" i="8" s="1"/>
  <c r="F14" i="8"/>
  <c r="D15" i="8"/>
  <c r="J13" i="8" l="1"/>
  <c r="J27" i="8"/>
  <c r="J26" i="8"/>
  <c r="J25" i="8"/>
  <c r="J19" i="8"/>
  <c r="J21" i="8" s="1"/>
  <c r="J34" i="8" s="1"/>
  <c r="J17" i="8"/>
  <c r="J12" i="8"/>
  <c r="J15" i="8" s="1"/>
  <c r="J9" i="8"/>
  <c r="J8" i="8"/>
  <c r="F8" i="8"/>
  <c r="F9" i="8" s="1"/>
  <c r="F19" i="8"/>
  <c r="F13" i="8"/>
  <c r="F27" i="8"/>
  <c r="F26" i="8"/>
  <c r="F25" i="8"/>
  <c r="F32" i="8" s="1"/>
  <c r="D9" i="8"/>
  <c r="J32" i="8"/>
  <c r="D32" i="8"/>
  <c r="V13" i="7"/>
  <c r="V40" i="7"/>
  <c r="V34" i="7"/>
  <c r="V33" i="7"/>
  <c r="V32" i="7"/>
  <c r="V28" i="7"/>
  <c r="V26" i="7"/>
  <c r="V42" i="7" s="1"/>
  <c r="V18" i="7"/>
  <c r="V20" i="7" s="1"/>
  <c r="V17" i="7"/>
  <c r="V16" i="7"/>
  <c r="V11" i="7"/>
  <c r="V10" i="7"/>
  <c r="V9" i="7"/>
  <c r="V8" i="7"/>
  <c r="P42" i="7"/>
  <c r="P20" i="7"/>
  <c r="P22" i="7" s="1"/>
  <c r="P13" i="7"/>
  <c r="T42" i="7"/>
  <c r="T20" i="7"/>
  <c r="T22" i="7" s="1"/>
  <c r="T13" i="7"/>
  <c r="H42" i="7"/>
  <c r="D42" i="7"/>
  <c r="D20" i="7"/>
  <c r="P44" i="7" l="1"/>
  <c r="D44" i="7"/>
  <c r="F13" i="7" s="1"/>
  <c r="V22" i="7"/>
  <c r="V44" i="7" s="1"/>
  <c r="F29" i="7"/>
  <c r="F9" i="7"/>
  <c r="F27" i="7"/>
  <c r="F10" i="7"/>
  <c r="F25" i="7"/>
  <c r="F11" i="7"/>
  <c r="F12" i="7"/>
  <c r="H20" i="7"/>
  <c r="R40" i="7" l="1"/>
  <c r="R28" i="7"/>
  <c r="R16" i="7"/>
  <c r="R8" i="7"/>
  <c r="R34" i="7"/>
  <c r="R11" i="7"/>
  <c r="R33" i="7"/>
  <c r="R18" i="7"/>
  <c r="R10" i="7"/>
  <c r="R32" i="7"/>
  <c r="R9" i="7"/>
  <c r="R26" i="7"/>
  <c r="R17" i="7"/>
  <c r="F31" i="7"/>
  <c r="F33" i="7"/>
  <c r="F35" i="7"/>
  <c r="F37" i="7"/>
  <c r="F8" i="7"/>
  <c r="F20" i="7" s="1"/>
  <c r="F14" i="7"/>
  <c r="R20" i="7" l="1"/>
  <c r="R42" i="7"/>
  <c r="R13" i="7"/>
  <c r="F42" i="7"/>
  <c r="F44" i="7" s="1"/>
  <c r="R44" i="7" l="1"/>
  <c r="R22" i="7"/>
  <c r="D36" i="8"/>
  <c r="D17" i="8" l="1"/>
  <c r="F17" i="8" l="1"/>
  <c r="D38" i="8"/>
  <c r="D21" i="8"/>
  <c r="F21" i="8" l="1"/>
  <c r="D34" i="8"/>
  <c r="F38" i="8"/>
  <c r="F34" i="8" l="1"/>
  <c r="T5" i="7" l="1"/>
  <c r="T44" i="7" l="1"/>
  <c r="H44" i="7"/>
  <c r="J27" i="7" l="1"/>
  <c r="J31" i="7"/>
  <c r="J10" i="7"/>
  <c r="J14" i="7"/>
  <c r="J37" i="7"/>
  <c r="J29" i="7"/>
  <c r="J11" i="7"/>
  <c r="J8" i="7"/>
  <c r="J35" i="7"/>
  <c r="J25" i="7"/>
  <c r="J12" i="7"/>
  <c r="J33" i="7"/>
  <c r="J9" i="7"/>
  <c r="J13" i="7"/>
  <c r="J20" i="7" l="1"/>
  <c r="J42" i="7"/>
  <c r="J44" i="7" l="1"/>
  <c r="H9" i="8" l="1"/>
  <c r="P5" i="7" l="1"/>
  <c r="H15" i="8" l="1"/>
  <c r="H36" i="8"/>
  <c r="H17" i="8" l="1"/>
  <c r="H21" i="8" l="1"/>
</calcChain>
</file>

<file path=xl/sharedStrings.xml><?xml version="1.0" encoding="utf-8"?>
<sst xmlns="http://schemas.openxmlformats.org/spreadsheetml/2006/main" count="121" uniqueCount="107">
  <si>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</si>
  <si>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</si>
  <si>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</si>
  <si>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</si>
  <si>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</si>
  <si>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</si>
  <si>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</si>
  <si>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</si>
  <si>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</si>
  <si>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t>1100</t>
  </si>
  <si>
    <t>1360</t>
  </si>
  <si>
    <t>1140</t>
  </si>
  <si>
    <t>1160</t>
  </si>
  <si>
    <t>15XX</t>
  </si>
  <si>
    <t>17XX</t>
  </si>
  <si>
    <t>1672</t>
  </si>
  <si>
    <t>1820</t>
  </si>
  <si>
    <t>1860</t>
  </si>
  <si>
    <t>2810</t>
  </si>
  <si>
    <t>2260-1</t>
    <phoneticPr fontId="4" type="noConversion"/>
  </si>
  <si>
    <t>3110</t>
  </si>
  <si>
    <t>3310</t>
  </si>
  <si>
    <t>3320</t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</si>
  <si>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</si>
  <si>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</si>
  <si>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t>4000</t>
  </si>
  <si>
    <t>8110</t>
  </si>
  <si>
    <t>DTT-3420</t>
  </si>
  <si>
    <t>6000</t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</si>
  <si>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</si>
  <si>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</si>
  <si>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</si>
  <si>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</si>
  <si>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</si>
  <si>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</si>
  <si>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t xml:space="preserve">DTT-1900
</t>
    <phoneticPr fontId="4" type="noConversion"/>
  </si>
  <si>
    <t>xxxx</t>
    <phoneticPr fontId="4" type="noConversion"/>
  </si>
  <si>
    <t>xxxx</t>
    <phoneticPr fontId="4" type="noConversion"/>
  </si>
  <si>
    <t>xxxx</t>
    <phoneticPr fontId="4" type="noConversion"/>
  </si>
  <si>
    <t>DTT-2300</t>
  </si>
  <si>
    <t>DTT-2400</t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</si>
  <si>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</si>
  <si>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年報</t>
    </r>
    <phoneticPr fontId="5" type="noConversion"/>
  </si>
  <si>
    <t>32XX</t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</si>
  <si>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</si>
  <si>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</si>
  <si>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</si>
  <si>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</si>
  <si>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</si>
  <si>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</si>
  <si>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</si>
  <si>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</si>
  <si>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</si>
  <si>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107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</si>
  <si>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2"/>
        <rFont val="新細明體"/>
        <family val="1"/>
        <charset val="136"/>
      </rPr>
      <t>新光證券投資信託股份有限公司</t>
    </r>
  </si>
  <si>
    <r>
      <rPr>
        <sz val="12"/>
        <rFont val="新細明體"/>
        <family val="1"/>
        <charset val="136"/>
      </rPr>
      <t>資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新細明體"/>
        <family val="1"/>
        <charset val="136"/>
      </rPr>
      <t>表</t>
    </r>
  </si>
  <si>
    <r>
      <rPr>
        <sz val="12"/>
        <rFont val="新細明體"/>
        <family val="1"/>
        <charset val="136"/>
      </rPr>
      <t>單位：新台幣元</t>
    </r>
  </si>
  <si>
    <r>
      <t>108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12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  <phoneticPr fontId="4" type="noConversion"/>
  </si>
  <si>
    <r>
      <t>107</t>
    </r>
    <r>
      <rPr>
        <b/>
        <sz val="12"/>
        <rFont val="新細明體"/>
        <family val="1"/>
        <charset val="136"/>
      </rPr>
      <t>年</t>
    </r>
    <r>
      <rPr>
        <b/>
        <sz val="12"/>
        <rFont val="Book Antiqua"/>
        <family val="1"/>
      </rPr>
      <t>12</t>
    </r>
    <r>
      <rPr>
        <b/>
        <sz val="12"/>
        <rFont val="新細明體"/>
        <family val="1"/>
        <charset val="136"/>
      </rPr>
      <t>月</t>
    </r>
    <r>
      <rPr>
        <b/>
        <sz val="12"/>
        <rFont val="Book Antiqua"/>
        <family val="1"/>
      </rPr>
      <t>31</t>
    </r>
    <r>
      <rPr>
        <b/>
        <sz val="12"/>
        <rFont val="新細明體"/>
        <family val="1"/>
        <charset val="136"/>
      </rPr>
      <t>日</t>
    </r>
  </si>
  <si>
    <r>
      <rPr>
        <b/>
        <sz val="12"/>
        <rFont val="新細明體"/>
        <family val="1"/>
        <charset val="136"/>
      </rPr>
      <t>代碼</t>
    </r>
  </si>
  <si>
    <r>
      <rPr>
        <b/>
        <sz val="12"/>
        <rFont val="新細明體"/>
        <family val="1"/>
        <charset val="136"/>
      </rPr>
      <t>資產</t>
    </r>
  </si>
  <si>
    <r>
      <rPr>
        <b/>
        <sz val="12"/>
        <rFont val="新細明體"/>
        <family val="1"/>
        <charset val="136"/>
      </rPr>
      <t>金額</t>
    </r>
  </si>
  <si>
    <r>
      <rPr>
        <b/>
        <sz val="12"/>
        <rFont val="新細明體"/>
        <family val="1"/>
        <charset val="136"/>
      </rPr>
      <t>％</t>
    </r>
  </si>
  <si>
    <r>
      <rPr>
        <b/>
        <sz val="12"/>
        <rFont val="新細明體"/>
        <family val="1"/>
        <charset val="136"/>
      </rPr>
      <t>代碼</t>
    </r>
    <phoneticPr fontId="4" type="noConversion"/>
  </si>
  <si>
    <r>
      <rPr>
        <b/>
        <sz val="12"/>
        <rFont val="新細明體"/>
        <family val="1"/>
        <charset val="136"/>
      </rPr>
      <t>負債及權益</t>
    </r>
    <phoneticPr fontId="5" type="noConversion"/>
  </si>
  <si>
    <r>
      <rPr>
        <b/>
        <sz val="12"/>
        <rFont val="新細明體"/>
        <family val="1"/>
        <charset val="136"/>
      </rPr>
      <t>流動資產</t>
    </r>
  </si>
  <si>
    <r>
      <rPr>
        <b/>
        <sz val="12"/>
        <rFont val="新細明體"/>
        <family val="1"/>
        <charset val="136"/>
      </rPr>
      <t>流動負債</t>
    </r>
  </si>
  <si>
    <r>
      <rPr>
        <sz val="12"/>
        <rFont val="新細明體"/>
        <family val="1"/>
        <charset val="136"/>
      </rPr>
      <t>現金及約當現金</t>
    </r>
    <phoneticPr fontId="4" type="noConversion"/>
  </si>
  <si>
    <r>
      <rPr>
        <sz val="12"/>
        <rFont val="新細明體"/>
        <family val="1"/>
        <charset val="136"/>
      </rPr>
      <t>租賃負債－流動</t>
    </r>
    <phoneticPr fontId="4" type="noConversion"/>
  </si>
  <si>
    <r>
      <rPr>
        <sz val="12"/>
        <rFont val="新細明體"/>
        <family val="1"/>
        <charset val="136"/>
      </rPr>
      <t>透過損益按公允價值衡量之金融資產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流動</t>
    </r>
    <phoneticPr fontId="4" type="noConversion"/>
  </si>
  <si>
    <r>
      <rPr>
        <sz val="12"/>
        <rFont val="新細明體"/>
        <family val="1"/>
        <charset val="136"/>
      </rPr>
      <t>其他應付款</t>
    </r>
    <phoneticPr fontId="4" type="noConversion"/>
  </si>
  <si>
    <r>
      <rPr>
        <sz val="12"/>
        <rFont val="新細明體"/>
        <family val="1"/>
        <charset val="136"/>
      </rPr>
      <t>其他金融資產－流動</t>
    </r>
    <phoneticPr fontId="4" type="noConversion"/>
  </si>
  <si>
    <r>
      <rPr>
        <sz val="12"/>
        <rFont val="新細明體"/>
        <family val="1"/>
        <charset val="136"/>
      </rPr>
      <t>當期所得稅負債</t>
    </r>
    <phoneticPr fontId="4" type="noConversion"/>
  </si>
  <si>
    <r>
      <rPr>
        <sz val="12"/>
        <rFont val="新細明體"/>
        <family val="1"/>
        <charset val="136"/>
      </rPr>
      <t>應收帳款</t>
    </r>
    <phoneticPr fontId="4" type="noConversion"/>
  </si>
  <si>
    <r>
      <rPr>
        <sz val="12"/>
        <rFont val="新細明體"/>
        <family val="1"/>
        <charset val="136"/>
      </rPr>
      <t>其他流動負債</t>
    </r>
    <phoneticPr fontId="4" type="noConversion"/>
  </si>
  <si>
    <r>
      <rPr>
        <sz val="12"/>
        <rFont val="新細明體"/>
        <family val="1"/>
        <charset val="136"/>
      </rPr>
      <t>應收帳款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關係人</t>
    </r>
    <phoneticPr fontId="4" type="noConversion"/>
  </si>
  <si>
    <r>
      <rPr>
        <sz val="12"/>
        <rFont val="新細明體"/>
        <family val="1"/>
        <charset val="136"/>
      </rPr>
      <t>其他應收款</t>
    </r>
    <phoneticPr fontId="4" type="noConversion"/>
  </si>
  <si>
    <r>
      <rPr>
        <b/>
        <sz val="12"/>
        <rFont val="新細明體"/>
        <family val="1"/>
        <charset val="136"/>
      </rPr>
      <t>　　流動負債合計</t>
    </r>
    <phoneticPr fontId="4" type="noConversion"/>
  </si>
  <si>
    <r>
      <rPr>
        <sz val="12"/>
        <rFont val="新細明體"/>
        <family val="1"/>
        <charset val="136"/>
      </rPr>
      <t>其他流動資產</t>
    </r>
    <phoneticPr fontId="4" type="noConversion"/>
  </si>
  <si>
    <r>
      <rPr>
        <b/>
        <sz val="12"/>
        <rFont val="新細明體"/>
        <family val="1"/>
        <charset val="136"/>
      </rPr>
      <t>非流動負債</t>
    </r>
    <phoneticPr fontId="4" type="noConversion"/>
  </si>
  <si>
    <r>
      <rPr>
        <sz val="12"/>
        <rFont val="新細明體"/>
        <family val="1"/>
        <charset val="136"/>
      </rPr>
      <t>租賃負債－非流動</t>
    </r>
    <phoneticPr fontId="4" type="noConversion"/>
  </si>
  <si>
    <r>
      <rPr>
        <sz val="12"/>
        <rFont val="新細明體"/>
        <family val="1"/>
        <charset val="136"/>
      </rPr>
      <t>遞延收入－非流動</t>
    </r>
    <phoneticPr fontId="4" type="noConversion"/>
  </si>
  <si>
    <r>
      <rPr>
        <b/>
        <sz val="12"/>
        <rFont val="新細明體"/>
        <family val="1"/>
        <charset val="136"/>
      </rPr>
      <t>　　流動資產合計</t>
    </r>
    <phoneticPr fontId="4" type="noConversion"/>
  </si>
  <si>
    <r>
      <rPr>
        <b/>
        <sz val="12"/>
        <rFont val="新細明體"/>
        <family val="1"/>
        <charset val="136"/>
      </rPr>
      <t>　　非流動負債合計</t>
    </r>
    <phoneticPr fontId="4" type="noConversion"/>
  </si>
  <si>
    <r>
      <rPr>
        <b/>
        <sz val="12"/>
        <rFont val="新細明體"/>
        <family val="1"/>
        <charset val="136"/>
      </rPr>
      <t>　　負債合計</t>
    </r>
    <phoneticPr fontId="4" type="noConversion"/>
  </si>
  <si>
    <r>
      <rPr>
        <b/>
        <sz val="12"/>
        <rFont val="新細明體"/>
        <family val="1"/>
        <charset val="136"/>
      </rPr>
      <t>非流動資產</t>
    </r>
    <phoneticPr fontId="4" type="noConversion"/>
  </si>
  <si>
    <r>
      <rPr>
        <b/>
        <sz val="12"/>
        <rFont val="新細明體"/>
        <family val="1"/>
        <charset val="136"/>
      </rPr>
      <t>權益</t>
    </r>
    <phoneticPr fontId="4" type="noConversion"/>
  </si>
  <si>
    <r>
      <rPr>
        <sz val="12"/>
        <rFont val="新細明體"/>
        <family val="1"/>
        <charset val="136"/>
      </rPr>
      <t>股　　本</t>
    </r>
  </si>
  <si>
    <r>
      <rPr>
        <sz val="12"/>
        <rFont val="新細明體"/>
        <family val="1"/>
        <charset val="136"/>
      </rPr>
      <t>不動產、廠房及設備</t>
    </r>
    <phoneticPr fontId="4" type="noConversion"/>
  </si>
  <si>
    <r>
      <rPr>
        <sz val="12"/>
        <rFont val="新細明體"/>
        <family val="1"/>
        <charset val="136"/>
      </rPr>
      <t>資本公積</t>
    </r>
  </si>
  <si>
    <r>
      <rPr>
        <sz val="12"/>
        <rFont val="新細明體"/>
        <family val="1"/>
        <charset val="136"/>
      </rPr>
      <t>使用權資產</t>
    </r>
    <phoneticPr fontId="4" type="noConversion"/>
  </si>
  <si>
    <r>
      <rPr>
        <sz val="12"/>
        <rFont val="新細明體"/>
        <family val="1"/>
        <charset val="136"/>
      </rPr>
      <t>無形資產－電腦軟體</t>
    </r>
    <phoneticPr fontId="4" type="noConversion"/>
  </si>
  <si>
    <r>
      <rPr>
        <sz val="12"/>
        <rFont val="新細明體"/>
        <family val="1"/>
        <charset val="136"/>
      </rPr>
      <t>保留盈餘</t>
    </r>
  </si>
  <si>
    <r>
      <rPr>
        <sz val="12"/>
        <rFont val="新細明體"/>
        <family val="1"/>
        <charset val="136"/>
      </rPr>
      <t>法定盈餘公積</t>
    </r>
  </si>
  <si>
    <r>
      <rPr>
        <sz val="12"/>
        <rFont val="新細明體"/>
        <family val="1"/>
        <charset val="136"/>
      </rPr>
      <t>存出保證金</t>
    </r>
    <phoneticPr fontId="4" type="noConversion"/>
  </si>
  <si>
    <r>
      <rPr>
        <sz val="12"/>
        <rFont val="新細明體"/>
        <family val="1"/>
        <charset val="136"/>
      </rPr>
      <t>特別盈餘公積</t>
    </r>
    <phoneticPr fontId="4" type="noConversion"/>
  </si>
  <si>
    <r>
      <rPr>
        <sz val="12"/>
        <rFont val="新細明體"/>
        <family val="1"/>
        <charset val="136"/>
      </rPr>
      <t>未分配盈餘</t>
    </r>
  </si>
  <si>
    <r>
      <rPr>
        <sz val="12"/>
        <rFont val="新細明體"/>
        <family val="1"/>
        <charset val="136"/>
      </rPr>
      <t>預付設備款</t>
    </r>
    <phoneticPr fontId="4" type="noConversion"/>
  </si>
  <si>
    <r>
      <rPr>
        <sz val="12"/>
        <rFont val="新細明體"/>
        <family val="1"/>
        <charset val="136"/>
      </rPr>
      <t>遞延所得稅資產</t>
    </r>
    <r>
      <rPr>
        <sz val="12"/>
        <rFont val="Book Antiqua"/>
        <family val="1"/>
      </rPr>
      <t>-</t>
    </r>
    <r>
      <rPr>
        <sz val="12"/>
        <rFont val="新細明體"/>
        <family val="1"/>
        <charset val="136"/>
      </rPr>
      <t>非流動</t>
    </r>
  </si>
  <si>
    <r>
      <rPr>
        <sz val="12"/>
        <rFont val="新細明體"/>
        <family val="1"/>
        <charset val="136"/>
      </rPr>
      <t>其他權益</t>
    </r>
    <phoneticPr fontId="4" type="noConversion"/>
  </si>
  <si>
    <r>
      <rPr>
        <b/>
        <sz val="12"/>
        <rFont val="新細明體"/>
        <family val="1"/>
        <charset val="136"/>
      </rPr>
      <t>　　非流動資產合計</t>
    </r>
    <phoneticPr fontId="4" type="noConversion"/>
  </si>
  <si>
    <r>
      <rPr>
        <b/>
        <sz val="12"/>
        <rFont val="新細明體"/>
        <family val="1"/>
        <charset val="136"/>
      </rPr>
      <t>　　權益合計</t>
    </r>
    <phoneticPr fontId="4" type="noConversion"/>
  </si>
  <si>
    <r>
      <rPr>
        <b/>
        <sz val="12"/>
        <rFont val="新細明體"/>
        <family val="1"/>
        <charset val="136"/>
      </rPr>
      <t>資產總計</t>
    </r>
    <phoneticPr fontId="4" type="noConversion"/>
  </si>
  <si>
    <r>
      <rPr>
        <b/>
        <sz val="12"/>
        <rFont val="新細明體"/>
        <family val="1"/>
        <charset val="136"/>
      </rPr>
      <t>負債及權益總計</t>
    </r>
    <phoneticPr fontId="4" type="noConversion"/>
  </si>
  <si>
    <t>淨確定福利負債
－非流動</t>
    <phoneticPr fontId="4" type="noConversion"/>
  </si>
  <si>
    <t>透過其他綜合損益按公允價值衡量之金融資產
－非流動</t>
    <phoneticPr fontId="4" type="noConversion"/>
  </si>
  <si>
    <t>財務成本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</si>
</sst>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177" formatCode="&quot;$&quot;#,##0.00_);[Red]\(&quot;$&quot;#,##0.00\)"/>
    <numFmt numFmtId="178" formatCode="#,##0_);\(#,##0\)"/>
    <numFmt numFmtId="179" formatCode="_-* #,##0_-;[Red]\(#,##0\);_-* &quot;-    &quot;_-"/>
    <numFmt numFmtId="181" formatCode="_-* #,##0_-;[Black]\(#,##0\);_-* &quot;-    &quot;_-"/>
    <numFmt numFmtId="182" formatCode="#,##0_);[Red]\(#,##0\)"/>
  </numFmts>
  <fonts count="22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  <font>
      <sz val="12"/>
      <name val="Book Antiqua"/>
      <family val="1"/>
    </font>
    <font>
      <b/>
      <sz val="12"/>
      <color rgb="FF0000FF"/>
      <name val="Book Antiqua"/>
      <family val="1"/>
    </font>
    <font>
      <b/>
      <sz val="12"/>
      <name val="Book Antiqua"/>
      <family val="1"/>
    </font>
    <font>
      <b/>
      <sz val="12"/>
      <name val="新細明體"/>
      <family val="1"/>
      <charset val="136"/>
    </font>
    <font>
      <sz val="12"/>
      <color indexed="8"/>
      <name val="Book Antiqua"/>
      <family val="1"/>
    </font>
    <font>
      <sz val="12"/>
      <color indexed="8"/>
      <name val="MS Sans Serif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9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4" xfId="1" applyNumberFormat="1" applyFont="1" applyFill="1" applyBorder="1" applyAlignment="1">
      <alignment vertical="center" wrapText="1"/>
    </xf>
    <xf numFmtId="179" fontId="7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81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left" vertical="center"/>
    </xf>
    <xf numFmtId="177" fontId="7" fillId="0" borderId="7" xfId="1" applyNumberFormat="1" applyFont="1" applyFill="1" applyBorder="1" applyAlignment="1">
      <alignment horizontal="center" vertical="center" wrapText="1"/>
    </xf>
    <xf numFmtId="179" fontId="10" fillId="0" borderId="5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Alignment="1">
      <alignment vertical="center" wrapText="1"/>
    </xf>
    <xf numFmtId="179" fontId="10" fillId="0" borderId="6" xfId="1" applyNumberFormat="1" applyFont="1" applyFill="1" applyBorder="1" applyAlignment="1">
      <alignment vertical="center" wrapText="1"/>
    </xf>
    <xf numFmtId="179" fontId="10" fillId="0" borderId="4" xfId="1" applyNumberFormat="1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vertical="center" wrapText="1"/>
    </xf>
    <xf numFmtId="44" fontId="7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justify" vertical="center" wrapText="1"/>
    </xf>
    <xf numFmtId="0" fontId="17" fillId="0" borderId="2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left" vertical="center" wrapText="1"/>
    </xf>
    <xf numFmtId="179" fontId="15" fillId="0" borderId="0" xfId="3" applyNumberFormat="1" applyFont="1" applyFill="1" applyBorder="1" applyAlignment="1">
      <alignment horizontal="right" vertical="center"/>
    </xf>
    <xf numFmtId="179" fontId="15" fillId="0" borderId="0" xfId="1" applyNumberFormat="1" applyFont="1" applyFill="1" applyAlignment="1">
      <alignment vertical="center" wrapText="1"/>
    </xf>
    <xf numFmtId="179" fontId="15" fillId="0" borderId="0" xfId="1" applyNumberFormat="1" applyFont="1" applyFill="1" applyBorder="1" applyAlignment="1">
      <alignment vertical="center" wrapText="1"/>
    </xf>
    <xf numFmtId="179" fontId="15" fillId="0" borderId="0" xfId="1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7" fillId="0" borderId="0" xfId="1" applyFont="1" applyFill="1" applyAlignment="1">
      <alignment vertical="center" wrapText="1"/>
    </xf>
    <xf numFmtId="179" fontId="17" fillId="0" borderId="0" xfId="1" applyNumberFormat="1" applyFont="1" applyFill="1" applyBorder="1" applyAlignment="1">
      <alignment vertical="center" wrapText="1"/>
    </xf>
    <xf numFmtId="179" fontId="15" fillId="0" borderId="0" xfId="1" applyNumberFormat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quotePrefix="1" applyNumberFormat="1" applyFont="1" applyFill="1" applyAlignment="1">
      <alignment horizontal="left" vertical="center"/>
    </xf>
    <xf numFmtId="0" fontId="17" fillId="0" borderId="0" xfId="1" applyFont="1" applyFill="1" applyBorder="1" applyAlignment="1">
      <alignment vertical="center" wrapText="1"/>
    </xf>
    <xf numFmtId="179" fontId="17" fillId="0" borderId="0" xfId="1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left"/>
    </xf>
    <xf numFmtId="0" fontId="15" fillId="0" borderId="0" xfId="1" applyFont="1" applyFill="1" applyBorder="1" applyAlignment="1">
      <alignment horizontal="left" vertical="center"/>
    </xf>
    <xf numFmtId="178" fontId="15" fillId="0" borderId="0" xfId="1" applyNumberFormat="1" applyFont="1" applyFill="1" applyAlignment="1">
      <alignment vertical="center" wrapText="1"/>
    </xf>
    <xf numFmtId="178" fontId="19" fillId="0" borderId="0" xfId="2" applyNumberFormat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17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41" fontId="15" fillId="0" borderId="0" xfId="1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vertical="center" wrapText="1"/>
    </xf>
    <xf numFmtId="41" fontId="15" fillId="0" borderId="0" xfId="1" applyNumberFormat="1" applyFont="1" applyFill="1" applyAlignment="1">
      <alignment vertical="center" wrapText="1"/>
    </xf>
    <xf numFmtId="41" fontId="15" fillId="0" borderId="0" xfId="1" applyNumberFormat="1" applyFont="1" applyFill="1" applyAlignment="1">
      <alignment vertical="center"/>
    </xf>
    <xf numFmtId="41" fontId="17" fillId="0" borderId="5" xfId="1" applyNumberFormat="1" applyFont="1" applyFill="1" applyBorder="1" applyAlignment="1">
      <alignment vertical="center" wrapText="1"/>
    </xf>
    <xf numFmtId="41" fontId="19" fillId="0" borderId="0" xfId="0" applyNumberFormat="1" applyFont="1" applyFill="1"/>
    <xf numFmtId="41" fontId="15" fillId="0" borderId="4" xfId="1" applyNumberFormat="1" applyFont="1" applyFill="1" applyBorder="1" applyAlignment="1">
      <alignment vertical="center" wrapText="1"/>
    </xf>
    <xf numFmtId="41" fontId="17" fillId="0" borderId="0" xfId="1" applyNumberFormat="1" applyFont="1" applyFill="1" applyAlignment="1">
      <alignment vertical="center"/>
    </xf>
    <xf numFmtId="41" fontId="17" fillId="0" borderId="8" xfId="1" applyNumberFormat="1" applyFont="1" applyFill="1" applyBorder="1" applyAlignment="1">
      <alignment horizontal="center" vertical="center" wrapText="1"/>
    </xf>
    <xf numFmtId="41" fontId="15" fillId="0" borderId="0" xfId="3" applyNumberFormat="1" applyFont="1" applyFill="1" applyBorder="1" applyAlignment="1">
      <alignment horizontal="right" vertical="center"/>
    </xf>
    <xf numFmtId="41" fontId="17" fillId="0" borderId="0" xfId="1" applyNumberFormat="1" applyFont="1" applyFill="1" applyAlignment="1">
      <alignment vertical="center" wrapText="1"/>
    </xf>
    <xf numFmtId="41" fontId="17" fillId="0" borderId="4" xfId="1" applyNumberFormat="1" applyFont="1" applyFill="1" applyBorder="1" applyAlignment="1">
      <alignment vertical="center" wrapText="1"/>
    </xf>
    <xf numFmtId="41" fontId="20" fillId="0" borderId="0" xfId="0" applyNumberFormat="1" applyFont="1" applyFill="1"/>
    <xf numFmtId="41" fontId="17" fillId="0" borderId="8" xfId="1" applyNumberFormat="1" applyFont="1" applyFill="1" applyBorder="1" applyAlignment="1">
      <alignment vertical="center" wrapText="1"/>
    </xf>
    <xf numFmtId="182" fontId="19" fillId="0" borderId="0" xfId="2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1" fontId="7" fillId="0" borderId="0" xfId="1" applyNumberFormat="1" applyFont="1" applyFill="1" applyBorder="1" applyAlignment="1">
      <alignment vertical="center" wrapText="1"/>
    </xf>
    <xf numFmtId="41" fontId="10" fillId="0" borderId="5" xfId="1" applyNumberFormat="1" applyFont="1" applyFill="1" applyBorder="1" applyAlignment="1">
      <alignment vertical="center" wrapText="1"/>
    </xf>
    <xf numFmtId="41" fontId="10" fillId="0" borderId="4" xfId="1" applyNumberFormat="1" applyFont="1" applyFill="1" applyBorder="1" applyAlignment="1">
      <alignment vertical="center" wrapText="1"/>
    </xf>
    <xf numFmtId="41" fontId="10" fillId="0" borderId="6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82" fontId="10" fillId="0" borderId="5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justify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W45"/>
  <sheetViews>
    <sheetView tabSelected="1" zoomScale="80" zoomScaleNormal="80" workbookViewId="0">
      <selection activeCell="E15" sqref="E15"/>
    </sheetView>
  </sheetViews>
  <sheetFormatPr defaultColWidth="10.28515625" defaultRowHeight="15" customHeight="1" x14ac:dyDescent="0.2"/>
  <cols>
    <col min="1" max="1" width="15.42578125" style="90" customWidth="1"/>
    <col min="2" max="2" width="49.140625" style="1" bestFit="1" customWidth="1"/>
    <col min="3" max="3" width="2.5703125" style="1" customWidth="1"/>
    <col min="4" max="4" width="20.28515625" style="1" customWidth="1"/>
    <col min="5" max="5" width="2.5703125" style="1" customWidth="1"/>
    <col min="6" max="6" width="10.85546875" style="1" bestFit="1" customWidth="1"/>
    <col min="7" max="7" width="2.5703125" style="1" customWidth="1"/>
    <col min="8" max="8" width="19.5703125" style="1" customWidth="1"/>
    <col min="9" max="9" width="2.5703125" style="1" customWidth="1"/>
    <col min="10" max="10" width="10.42578125" style="1" customWidth="1"/>
    <col min="11" max="12" width="2.5703125" style="1" customWidth="1"/>
    <col min="13" max="13" width="15.28515625" style="18" customWidth="1"/>
    <col min="14" max="14" width="32.7109375" style="1" customWidth="1"/>
    <col min="15" max="15" width="2.5703125" style="1" customWidth="1"/>
    <col min="16" max="16" width="20.140625" style="1" customWidth="1"/>
    <col min="17" max="17" width="2.5703125" style="1" customWidth="1"/>
    <col min="18" max="18" width="16.140625" style="1" customWidth="1"/>
    <col min="19" max="19" width="2.28515625" style="1" customWidth="1"/>
    <col min="20" max="20" width="20.140625" style="1" customWidth="1"/>
    <col min="21" max="21" width="1.42578125" style="1" customWidth="1"/>
    <col min="22" max="22" width="16.140625" style="1" customWidth="1"/>
    <col min="23" max="23" width="2.5703125" style="1" customWidth="1"/>
    <col min="24" max="16384" width="10.28515625" style="1"/>
  </cols>
  <sheetData>
    <row r="1" spans="1:23" s="26" customFormat="1" ht="20.100000000000001" customHeight="1" x14ac:dyDescent="0.2">
      <c r="A1" s="88"/>
      <c r="B1" s="93" t="s">
        <v>54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s="26" customFormat="1" ht="20.100000000000001" customHeight="1" x14ac:dyDescent="0.2">
      <c r="A2" s="88"/>
      <c r="B2" s="93" t="s">
        <v>55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s="26" customFormat="1" ht="20.100000000000001" customHeight="1" x14ac:dyDescent="0.2">
      <c r="A3" s="88"/>
      <c r="B3" s="94" t="s">
        <v>56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s="26" customFormat="1" ht="20.100000000000001" customHeight="1" x14ac:dyDescent="0.2">
      <c r="A4" s="88"/>
      <c r="M4" s="27"/>
    </row>
    <row r="5" spans="1:23" s="26" customFormat="1" ht="20.100000000000001" customHeight="1" thickBot="1" x14ac:dyDescent="0.25">
      <c r="A5" s="88"/>
      <c r="B5" s="28"/>
      <c r="C5" s="29"/>
      <c r="D5" s="95" t="s">
        <v>57</v>
      </c>
      <c r="E5" s="95"/>
      <c r="F5" s="95"/>
      <c r="G5" s="29"/>
      <c r="H5" s="95" t="s">
        <v>58</v>
      </c>
      <c r="I5" s="95"/>
      <c r="J5" s="95"/>
      <c r="K5" s="29"/>
      <c r="L5" s="29"/>
      <c r="M5" s="30"/>
      <c r="N5" s="29"/>
      <c r="O5" s="29"/>
      <c r="P5" s="95" t="str">
        <f>D5</f>
        <v>108年12月31日</v>
      </c>
      <c r="Q5" s="95"/>
      <c r="R5" s="95"/>
      <c r="S5" s="31"/>
      <c r="T5" s="95" t="str">
        <f>H5</f>
        <v>107年12月31日</v>
      </c>
      <c r="U5" s="95"/>
      <c r="V5" s="95"/>
      <c r="W5" s="29"/>
    </row>
    <row r="6" spans="1:23" s="26" customFormat="1" ht="20.100000000000001" customHeight="1" thickBot="1" x14ac:dyDescent="0.25">
      <c r="A6" s="32" t="s">
        <v>59</v>
      </c>
      <c r="B6" s="33" t="s">
        <v>60</v>
      </c>
      <c r="C6" s="29"/>
      <c r="D6" s="89" t="s">
        <v>61</v>
      </c>
      <c r="E6" s="34"/>
      <c r="F6" s="35" t="s">
        <v>62</v>
      </c>
      <c r="G6" s="29"/>
      <c r="H6" s="89" t="s">
        <v>61</v>
      </c>
      <c r="I6" s="34"/>
      <c r="J6" s="35" t="s">
        <v>62</v>
      </c>
      <c r="K6" s="29"/>
      <c r="L6" s="29"/>
      <c r="M6" s="30" t="s">
        <v>63</v>
      </c>
      <c r="N6" s="33" t="s">
        <v>64</v>
      </c>
      <c r="O6" s="29"/>
      <c r="P6" s="89" t="s">
        <v>61</v>
      </c>
      <c r="Q6" s="34"/>
      <c r="R6" s="35" t="s">
        <v>62</v>
      </c>
      <c r="S6" s="31"/>
      <c r="T6" s="89" t="s">
        <v>61</v>
      </c>
      <c r="U6" s="34"/>
      <c r="V6" s="35" t="s">
        <v>62</v>
      </c>
      <c r="W6" s="29"/>
    </row>
    <row r="7" spans="1:23" s="26" customFormat="1" ht="20.100000000000001" customHeight="1" x14ac:dyDescent="0.2">
      <c r="A7" s="88"/>
      <c r="B7" s="36" t="s">
        <v>65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27"/>
      <c r="N7" s="36" t="s">
        <v>66</v>
      </c>
      <c r="O7" s="37"/>
      <c r="P7" s="37"/>
      <c r="Q7" s="37"/>
      <c r="R7" s="37"/>
      <c r="S7" s="37"/>
      <c r="T7" s="37"/>
      <c r="U7" s="37"/>
      <c r="V7" s="37"/>
      <c r="W7" s="37"/>
    </row>
    <row r="8" spans="1:23" s="26" customFormat="1" ht="20.100000000000001" customHeight="1" x14ac:dyDescent="0.2">
      <c r="A8" s="88" t="s">
        <v>9</v>
      </c>
      <c r="B8" s="38" t="s">
        <v>67</v>
      </c>
      <c r="C8" s="37"/>
      <c r="D8" s="61">
        <v>27386187</v>
      </c>
      <c r="E8" s="37"/>
      <c r="F8" s="39">
        <f>ROUND(D8/$D$44*100,0)</f>
        <v>3</v>
      </c>
      <c r="G8" s="37"/>
      <c r="H8" s="61">
        <v>34765709</v>
      </c>
      <c r="I8" s="37"/>
      <c r="J8" s="39">
        <f>ROUND(H8/$H$44*100,0)</f>
        <v>5</v>
      </c>
      <c r="K8" s="37"/>
      <c r="L8" s="37"/>
      <c r="M8" s="27" t="s">
        <v>39</v>
      </c>
      <c r="N8" s="38" t="s">
        <v>68</v>
      </c>
      <c r="O8" s="37"/>
      <c r="P8" s="63">
        <v>10326328</v>
      </c>
      <c r="Q8" s="37"/>
      <c r="R8" s="39">
        <f>ROUND(P8/$P$44*100,0)</f>
        <v>1</v>
      </c>
      <c r="S8" s="37"/>
      <c r="T8" s="63">
        <v>0</v>
      </c>
      <c r="U8" s="40"/>
      <c r="V8" s="40">
        <f>ROUND(T8/$T$44*100,0)</f>
        <v>0</v>
      </c>
      <c r="W8" s="40"/>
    </row>
    <row r="9" spans="1:23" s="26" customFormat="1" ht="20.100000000000001" customHeight="1" x14ac:dyDescent="0.2">
      <c r="A9" s="88">
        <v>1310</v>
      </c>
      <c r="B9" s="38" t="s">
        <v>69</v>
      </c>
      <c r="C9" s="37"/>
      <c r="D9" s="62">
        <v>71176237</v>
      </c>
      <c r="E9" s="37"/>
      <c r="F9" s="39">
        <f t="shared" ref="F9:F14" si="0">ROUND(D9/$D$44*100,0)</f>
        <v>9</v>
      </c>
      <c r="G9" s="37"/>
      <c r="H9" s="62">
        <v>45020413</v>
      </c>
      <c r="I9" s="37"/>
      <c r="J9" s="39">
        <f t="shared" ref="J9:J14" si="1">ROUND(H9/$H$44*100,0)</f>
        <v>6</v>
      </c>
      <c r="K9" s="37"/>
      <c r="L9" s="37"/>
      <c r="M9" s="27" t="s">
        <v>37</v>
      </c>
      <c r="N9" s="38" t="s">
        <v>70</v>
      </c>
      <c r="O9" s="37"/>
      <c r="P9" s="60">
        <v>67719792</v>
      </c>
      <c r="Q9" s="37"/>
      <c r="R9" s="39">
        <f t="shared" ref="R9:R11" si="2">ROUND(P9/$P$44*100,0)</f>
        <v>8</v>
      </c>
      <c r="S9" s="39"/>
      <c r="T9" s="63">
        <v>33050908</v>
      </c>
      <c r="U9" s="37"/>
      <c r="V9" s="40">
        <f t="shared" ref="V9:V11" si="3">ROUND(T9/$T$44*100,0)</f>
        <v>5</v>
      </c>
      <c r="W9" s="37"/>
    </row>
    <row r="10" spans="1:23" s="26" customFormat="1" ht="20.100000000000001" customHeight="1" x14ac:dyDescent="0.2">
      <c r="A10" s="88" t="s">
        <v>10</v>
      </c>
      <c r="B10" s="38" t="s">
        <v>71</v>
      </c>
      <c r="C10" s="37"/>
      <c r="D10" s="62">
        <v>455500000</v>
      </c>
      <c r="E10" s="37"/>
      <c r="F10" s="39">
        <f t="shared" si="0"/>
        <v>56</v>
      </c>
      <c r="G10" s="37"/>
      <c r="H10" s="62">
        <v>450500000</v>
      </c>
      <c r="I10" s="37"/>
      <c r="J10" s="39">
        <f t="shared" si="1"/>
        <v>64</v>
      </c>
      <c r="K10" s="37"/>
      <c r="L10" s="37"/>
      <c r="M10" s="27">
        <v>2160</v>
      </c>
      <c r="N10" s="38" t="s">
        <v>72</v>
      </c>
      <c r="O10" s="37"/>
      <c r="P10" s="62">
        <v>0</v>
      </c>
      <c r="Q10" s="37"/>
      <c r="R10" s="39">
        <f t="shared" si="2"/>
        <v>0</v>
      </c>
      <c r="S10" s="39"/>
      <c r="T10" s="62">
        <v>0</v>
      </c>
      <c r="U10" s="37"/>
      <c r="V10" s="40">
        <f t="shared" si="3"/>
        <v>0</v>
      </c>
      <c r="W10" s="37"/>
    </row>
    <row r="11" spans="1:23" s="26" customFormat="1" ht="20.100000000000001" customHeight="1" x14ac:dyDescent="0.2">
      <c r="A11" s="88" t="s">
        <v>11</v>
      </c>
      <c r="B11" s="38" t="s">
        <v>73</v>
      </c>
      <c r="C11" s="37"/>
      <c r="D11" s="62">
        <v>51328920</v>
      </c>
      <c r="E11" s="37"/>
      <c r="F11" s="39">
        <f t="shared" si="0"/>
        <v>6</v>
      </c>
      <c r="G11" s="37"/>
      <c r="H11" s="62">
        <v>16205900</v>
      </c>
      <c r="I11" s="37"/>
      <c r="J11" s="39">
        <f t="shared" si="1"/>
        <v>2</v>
      </c>
      <c r="K11" s="37"/>
      <c r="L11" s="37"/>
      <c r="M11" s="27" t="s">
        <v>38</v>
      </c>
      <c r="N11" s="38" t="s">
        <v>74</v>
      </c>
      <c r="O11" s="37"/>
      <c r="P11" s="60">
        <v>9438655</v>
      </c>
      <c r="Q11" s="44"/>
      <c r="R11" s="39">
        <f t="shared" si="2"/>
        <v>1</v>
      </c>
      <c r="S11" s="39"/>
      <c r="T11" s="62">
        <v>17104534</v>
      </c>
      <c r="U11" s="44"/>
      <c r="V11" s="40">
        <f t="shared" si="3"/>
        <v>2</v>
      </c>
      <c r="W11" s="44"/>
    </row>
    <row r="12" spans="1:23" s="26" customFormat="1" ht="20.100000000000001" customHeight="1" x14ac:dyDescent="0.2">
      <c r="A12" s="88" t="s">
        <v>11</v>
      </c>
      <c r="B12" s="38" t="s">
        <v>75</v>
      </c>
      <c r="C12" s="37"/>
      <c r="D12" s="63">
        <v>425900</v>
      </c>
      <c r="E12" s="37"/>
      <c r="F12" s="39">
        <f t="shared" si="0"/>
        <v>0</v>
      </c>
      <c r="G12" s="37"/>
      <c r="H12" s="63">
        <v>448000</v>
      </c>
      <c r="I12" s="37"/>
      <c r="J12" s="39">
        <f t="shared" si="1"/>
        <v>0</v>
      </c>
      <c r="K12" s="37"/>
      <c r="L12" s="37"/>
      <c r="M12" s="27"/>
      <c r="N12" s="38"/>
      <c r="O12" s="37"/>
      <c r="P12" s="70"/>
      <c r="Q12" s="44"/>
      <c r="R12" s="39"/>
      <c r="S12" s="39"/>
      <c r="T12" s="62"/>
      <c r="U12" s="44"/>
      <c r="V12" s="43"/>
      <c r="W12" s="44"/>
    </row>
    <row r="13" spans="1:23" s="26" customFormat="1" ht="20.100000000000001" customHeight="1" x14ac:dyDescent="0.2">
      <c r="A13" s="88" t="s">
        <v>12</v>
      </c>
      <c r="B13" s="38" t="s">
        <v>76</v>
      </c>
      <c r="C13" s="37"/>
      <c r="D13" s="63">
        <v>149598</v>
      </c>
      <c r="E13" s="37"/>
      <c r="F13" s="39">
        <f t="shared" si="0"/>
        <v>0</v>
      </c>
      <c r="G13" s="37"/>
      <c r="H13" s="63">
        <v>174291</v>
      </c>
      <c r="I13" s="37"/>
      <c r="J13" s="39">
        <f t="shared" si="1"/>
        <v>0</v>
      </c>
      <c r="K13" s="37"/>
      <c r="L13" s="37"/>
      <c r="M13" s="27"/>
      <c r="N13" s="36" t="s">
        <v>77</v>
      </c>
      <c r="O13" s="37"/>
      <c r="P13" s="65">
        <f>SUM(P8:P12)</f>
        <v>87484775</v>
      </c>
      <c r="Q13" s="45"/>
      <c r="R13" s="65">
        <f>SUM(R8:R12)</f>
        <v>10</v>
      </c>
      <c r="S13" s="46"/>
      <c r="T13" s="65">
        <f>SUM(T8:T12)</f>
        <v>50155442</v>
      </c>
      <c r="U13" s="45"/>
      <c r="V13" s="65">
        <f>SUM(V8:V12)</f>
        <v>7</v>
      </c>
      <c r="W13" s="45"/>
    </row>
    <row r="14" spans="1:23" s="26" customFormat="1" ht="20.100000000000001" customHeight="1" x14ac:dyDescent="0.2">
      <c r="A14" s="88" t="s">
        <v>36</v>
      </c>
      <c r="B14" s="38" t="s">
        <v>78</v>
      </c>
      <c r="C14" s="37"/>
      <c r="D14" s="60">
        <v>29610267</v>
      </c>
      <c r="E14" s="44"/>
      <c r="F14" s="39">
        <f t="shared" si="0"/>
        <v>4</v>
      </c>
      <c r="G14" s="37"/>
      <c r="H14" s="62">
        <v>32315139</v>
      </c>
      <c r="I14" s="37"/>
      <c r="J14" s="39">
        <f t="shared" si="1"/>
        <v>5</v>
      </c>
      <c r="K14" s="37"/>
      <c r="L14" s="37"/>
      <c r="M14" s="27"/>
      <c r="P14" s="64"/>
      <c r="R14" s="42"/>
      <c r="S14" s="47"/>
      <c r="T14" s="64"/>
      <c r="V14" s="48"/>
    </row>
    <row r="15" spans="1:23" s="26" customFormat="1" ht="20.100000000000001" customHeight="1" x14ac:dyDescent="0.2">
      <c r="A15" s="88"/>
      <c r="D15" s="64"/>
      <c r="F15" s="48"/>
      <c r="H15" s="64"/>
      <c r="J15" s="48"/>
      <c r="L15" s="37"/>
      <c r="M15" s="27"/>
      <c r="N15" s="36" t="s">
        <v>79</v>
      </c>
      <c r="O15" s="37"/>
      <c r="P15" s="63"/>
      <c r="Q15" s="37"/>
      <c r="R15" s="41"/>
      <c r="S15" s="40"/>
      <c r="T15" s="63"/>
      <c r="U15" s="37"/>
      <c r="V15" s="44"/>
      <c r="W15" s="37"/>
    </row>
    <row r="16" spans="1:23" s="26" customFormat="1" ht="20.100000000000001" customHeight="1" x14ac:dyDescent="0.2">
      <c r="A16" s="88"/>
      <c r="D16" s="64"/>
      <c r="F16" s="48"/>
      <c r="H16" s="64"/>
      <c r="J16" s="48"/>
      <c r="L16" s="37"/>
      <c r="M16" s="27" t="s">
        <v>40</v>
      </c>
      <c r="N16" s="38" t="s">
        <v>80</v>
      </c>
      <c r="O16" s="37"/>
      <c r="P16" s="63">
        <v>38004601</v>
      </c>
      <c r="Q16" s="37"/>
      <c r="R16" s="39">
        <f t="shared" ref="R16:R18" si="4">ROUND(P16/$P$44*100,0)</f>
        <v>5</v>
      </c>
      <c r="S16" s="40"/>
      <c r="T16" s="63">
        <v>0</v>
      </c>
      <c r="U16" s="40"/>
      <c r="V16" s="40">
        <f>ROUND(T16/$T$44*100,0)</f>
        <v>0</v>
      </c>
      <c r="W16" s="40"/>
    </row>
    <row r="17" spans="1:23" s="26" customFormat="1" ht="39.950000000000003" customHeight="1" x14ac:dyDescent="0.2">
      <c r="A17" s="88"/>
      <c r="D17" s="64"/>
      <c r="F17" s="48"/>
      <c r="H17" s="64"/>
      <c r="J17" s="48"/>
      <c r="M17" s="27" t="s">
        <v>18</v>
      </c>
      <c r="N17" s="59" t="s">
        <v>104</v>
      </c>
      <c r="O17" s="37"/>
      <c r="P17" s="62">
        <v>13279032</v>
      </c>
      <c r="Q17" s="44"/>
      <c r="R17" s="39">
        <f t="shared" si="4"/>
        <v>2</v>
      </c>
      <c r="S17" s="39"/>
      <c r="T17" s="62">
        <v>12394945</v>
      </c>
      <c r="U17" s="44"/>
      <c r="V17" s="40">
        <f t="shared" ref="V17:V18" si="5">ROUND(T17/$T$44*100,0)</f>
        <v>2</v>
      </c>
      <c r="W17" s="44"/>
    </row>
    <row r="18" spans="1:23" s="26" customFormat="1" ht="20.100000000000001" customHeight="1" x14ac:dyDescent="0.2">
      <c r="A18" s="88"/>
      <c r="D18" s="64"/>
      <c r="F18" s="48"/>
      <c r="H18" s="64"/>
      <c r="J18" s="48"/>
      <c r="M18" s="49" t="s">
        <v>19</v>
      </c>
      <c r="N18" s="38" t="s">
        <v>81</v>
      </c>
      <c r="P18" s="62">
        <v>9114517</v>
      </c>
      <c r="Q18" s="37"/>
      <c r="R18" s="39">
        <f t="shared" si="4"/>
        <v>1</v>
      </c>
      <c r="S18" s="39"/>
      <c r="T18" s="62">
        <v>10536364</v>
      </c>
      <c r="U18" s="37"/>
      <c r="V18" s="40">
        <f t="shared" si="5"/>
        <v>1</v>
      </c>
      <c r="W18" s="37"/>
    </row>
    <row r="19" spans="1:23" s="26" customFormat="1" ht="20.100000000000001" customHeight="1" x14ac:dyDescent="0.2">
      <c r="A19" s="88"/>
      <c r="C19" s="37"/>
      <c r="D19" s="63"/>
      <c r="E19" s="37"/>
      <c r="F19" s="44"/>
      <c r="G19" s="37"/>
      <c r="H19" s="63"/>
      <c r="I19" s="37"/>
      <c r="J19" s="44"/>
      <c r="K19" s="37"/>
      <c r="L19" s="37"/>
      <c r="M19" s="49"/>
      <c r="N19" s="38"/>
      <c r="P19" s="62"/>
      <c r="Q19" s="37"/>
      <c r="R19" s="39"/>
      <c r="S19" s="39"/>
      <c r="T19" s="67"/>
      <c r="U19" s="37"/>
      <c r="V19" s="39"/>
      <c r="W19" s="37"/>
    </row>
    <row r="20" spans="1:23" s="26" customFormat="1" ht="20.100000000000001" customHeight="1" x14ac:dyDescent="0.2">
      <c r="A20" s="88"/>
      <c r="B20" s="36" t="s">
        <v>82</v>
      </c>
      <c r="C20" s="45"/>
      <c r="D20" s="65">
        <f>SUM(D8:D19)</f>
        <v>635577109</v>
      </c>
      <c r="E20" s="50"/>
      <c r="F20" s="65">
        <f>SUM(F8:F19)</f>
        <v>78</v>
      </c>
      <c r="G20" s="45"/>
      <c r="H20" s="65">
        <f>SUM(H8:H19)</f>
        <v>579429452</v>
      </c>
      <c r="I20" s="50"/>
      <c r="J20" s="65">
        <f>SUM(J8:J19)</f>
        <v>82</v>
      </c>
      <c r="K20" s="45"/>
      <c r="L20" s="37"/>
      <c r="M20" s="27"/>
      <c r="N20" s="36" t="s">
        <v>83</v>
      </c>
      <c r="O20" s="37"/>
      <c r="P20" s="65">
        <f>SUM(P16:P19)</f>
        <v>60398150</v>
      </c>
      <c r="Q20" s="45"/>
      <c r="R20" s="65">
        <f>SUM(R16:R19)</f>
        <v>8</v>
      </c>
      <c r="S20" s="46"/>
      <c r="T20" s="65">
        <f>SUM(T16:T19)</f>
        <v>22931309</v>
      </c>
      <c r="U20" s="45"/>
      <c r="V20" s="65">
        <f>SUM(V16:V19)</f>
        <v>3</v>
      </c>
      <c r="W20" s="45"/>
    </row>
    <row r="21" spans="1:23" s="26" customFormat="1" ht="20.100000000000001" customHeight="1" x14ac:dyDescent="0.2">
      <c r="A21" s="88"/>
      <c r="D21" s="64"/>
      <c r="F21" s="48"/>
      <c r="H21" s="64"/>
      <c r="J21" s="48"/>
      <c r="M21" s="27"/>
      <c r="N21" s="38"/>
      <c r="O21" s="37"/>
      <c r="P21" s="71"/>
      <c r="Q21" s="45"/>
      <c r="R21" s="46"/>
      <c r="S21" s="51"/>
      <c r="T21" s="71"/>
      <c r="U21" s="45"/>
      <c r="V21" s="50"/>
      <c r="W21" s="45"/>
    </row>
    <row r="22" spans="1:23" s="26" customFormat="1" ht="20.100000000000001" customHeight="1" x14ac:dyDescent="0.2">
      <c r="D22" s="64"/>
      <c r="H22" s="64"/>
      <c r="M22" s="27"/>
      <c r="N22" s="36" t="s">
        <v>84</v>
      </c>
      <c r="O22" s="37"/>
      <c r="P22" s="72">
        <f>SUM(P13,P20)</f>
        <v>147882925</v>
      </c>
      <c r="Q22" s="45"/>
      <c r="R22" s="72">
        <f>SUM(R13,R20)</f>
        <v>18</v>
      </c>
      <c r="S22" s="46"/>
      <c r="T22" s="72">
        <f>SUM(T13,T20)</f>
        <v>73086751</v>
      </c>
      <c r="U22" s="45"/>
      <c r="V22" s="72">
        <f>SUM(V13,V20)</f>
        <v>10</v>
      </c>
      <c r="W22" s="45"/>
    </row>
    <row r="23" spans="1:23" s="26" customFormat="1" ht="20.100000000000001" customHeight="1" x14ac:dyDescent="0.2">
      <c r="D23" s="64"/>
      <c r="H23" s="64"/>
      <c r="M23" s="27"/>
      <c r="N23" s="38"/>
      <c r="O23" s="37"/>
      <c r="P23" s="63"/>
      <c r="Q23" s="37"/>
      <c r="R23" s="41"/>
      <c r="S23" s="40"/>
      <c r="T23" s="63"/>
      <c r="U23" s="37"/>
      <c r="V23" s="44"/>
      <c r="W23" s="37"/>
    </row>
    <row r="24" spans="1:23" s="26" customFormat="1" ht="20.100000000000001" customHeight="1" x14ac:dyDescent="0.2">
      <c r="A24" s="88"/>
      <c r="B24" s="36" t="s">
        <v>85</v>
      </c>
      <c r="D24" s="64"/>
      <c r="F24" s="48"/>
      <c r="H24" s="64"/>
      <c r="J24" s="48"/>
      <c r="M24" s="27"/>
      <c r="N24" s="36" t="s">
        <v>86</v>
      </c>
      <c r="O24" s="37"/>
      <c r="P24" s="63"/>
      <c r="Q24" s="37"/>
      <c r="R24" s="41"/>
      <c r="S24" s="40"/>
      <c r="T24" s="63"/>
      <c r="U24" s="37"/>
      <c r="V24" s="44"/>
      <c r="W24" s="37"/>
    </row>
    <row r="25" spans="1:23" s="26" customFormat="1" ht="39.950000000000003" customHeight="1" x14ac:dyDescent="0.25">
      <c r="A25" s="88">
        <v>1330</v>
      </c>
      <c r="B25" s="59" t="s">
        <v>105</v>
      </c>
      <c r="D25" s="66">
        <v>2731341</v>
      </c>
      <c r="F25" s="39">
        <f>ROUND(D25/$D$44*100,0)</f>
        <v>0</v>
      </c>
      <c r="H25" s="66">
        <v>2784274</v>
      </c>
      <c r="J25" s="39">
        <f>ROUND(H25/$H$44*100,0)</f>
        <v>0</v>
      </c>
      <c r="M25" s="27"/>
      <c r="N25" s="38"/>
      <c r="O25" s="37"/>
      <c r="P25" s="63"/>
      <c r="Q25" s="37"/>
      <c r="R25" s="41"/>
      <c r="S25" s="40"/>
      <c r="T25" s="63"/>
      <c r="U25" s="37"/>
      <c r="V25" s="44"/>
      <c r="W25" s="37"/>
    </row>
    <row r="26" spans="1:23" s="26" customFormat="1" ht="20.100000000000001" customHeight="1" x14ac:dyDescent="0.25">
      <c r="A26" s="88"/>
      <c r="B26" s="38"/>
      <c r="D26" s="64"/>
      <c r="F26" s="48"/>
      <c r="H26" s="64"/>
      <c r="J26" s="48"/>
      <c r="L26" s="44"/>
      <c r="M26" s="52" t="s">
        <v>20</v>
      </c>
      <c r="N26" s="38" t="s">
        <v>87</v>
      </c>
      <c r="O26" s="37"/>
      <c r="P26" s="62">
        <v>400000000</v>
      </c>
      <c r="Q26" s="37"/>
      <c r="R26" s="39">
        <f>ROUND(P26/$P$44*100,0)</f>
        <v>49</v>
      </c>
      <c r="S26" s="39"/>
      <c r="T26" s="62">
        <v>400000000</v>
      </c>
      <c r="U26" s="37"/>
      <c r="V26" s="40">
        <f>ROUND(T26/$T$44*100,0)</f>
        <v>57</v>
      </c>
      <c r="W26" s="37"/>
    </row>
    <row r="27" spans="1:23" s="26" customFormat="1" ht="20.100000000000001" customHeight="1" x14ac:dyDescent="0.25">
      <c r="A27" s="88" t="s">
        <v>13</v>
      </c>
      <c r="B27" s="38" t="s">
        <v>88</v>
      </c>
      <c r="C27" s="37"/>
      <c r="D27" s="62">
        <v>1677829</v>
      </c>
      <c r="E27" s="37"/>
      <c r="F27" s="39">
        <f>ROUND(D27/$D$44*100,0)</f>
        <v>0</v>
      </c>
      <c r="G27" s="44"/>
      <c r="H27" s="62">
        <v>2922441</v>
      </c>
      <c r="I27" s="44"/>
      <c r="J27" s="39">
        <f>ROUND(H27/$H$44*100,0)+1</f>
        <v>1</v>
      </c>
      <c r="K27" s="44"/>
      <c r="L27" s="48"/>
      <c r="M27" s="52"/>
      <c r="N27" s="38"/>
      <c r="O27" s="37"/>
      <c r="P27" s="62"/>
      <c r="Q27" s="37"/>
      <c r="R27" s="39"/>
      <c r="S27" s="39"/>
      <c r="T27" s="62"/>
      <c r="U27" s="37"/>
      <c r="V27" s="43"/>
      <c r="W27" s="37"/>
    </row>
    <row r="28" spans="1:23" s="26" customFormat="1" ht="20.100000000000001" customHeight="1" x14ac:dyDescent="0.2">
      <c r="A28" s="88"/>
      <c r="D28" s="64"/>
      <c r="F28" s="48"/>
      <c r="H28" s="64"/>
      <c r="J28" s="48"/>
      <c r="L28" s="44"/>
      <c r="M28" s="53" t="s">
        <v>43</v>
      </c>
      <c r="N28" s="38" t="s">
        <v>89</v>
      </c>
      <c r="O28" s="37"/>
      <c r="P28" s="63">
        <v>123315995</v>
      </c>
      <c r="Q28" s="37"/>
      <c r="R28" s="39">
        <f>ROUND(P28/$P$44*100,0)</f>
        <v>15</v>
      </c>
      <c r="S28" s="40"/>
      <c r="T28" s="62">
        <v>123082504</v>
      </c>
      <c r="U28" s="37"/>
      <c r="V28" s="40">
        <f>ROUND(T28/$T$44*100,0)</f>
        <v>17</v>
      </c>
      <c r="W28" s="37"/>
    </row>
    <row r="29" spans="1:23" s="26" customFormat="1" ht="20.100000000000001" customHeight="1" x14ac:dyDescent="0.25">
      <c r="A29" s="88" t="s">
        <v>35</v>
      </c>
      <c r="B29" s="26" t="s">
        <v>90</v>
      </c>
      <c r="D29" s="64">
        <v>47844664</v>
      </c>
      <c r="F29" s="39">
        <f>ROUND(D29/$D$44*100,0)</f>
        <v>6</v>
      </c>
      <c r="H29" s="64">
        <v>0</v>
      </c>
      <c r="J29" s="39">
        <f>ROUND(H29/$H$44*100,0)</f>
        <v>0</v>
      </c>
      <c r="L29" s="44"/>
      <c r="M29" s="52"/>
      <c r="N29" s="38"/>
      <c r="O29" s="37"/>
      <c r="P29" s="73"/>
      <c r="Q29" s="37"/>
      <c r="R29" s="39"/>
      <c r="S29" s="39"/>
      <c r="T29" s="64"/>
    </row>
    <row r="30" spans="1:23" s="26" customFormat="1" ht="20.100000000000001" customHeight="1" x14ac:dyDescent="0.2">
      <c r="A30" s="88"/>
      <c r="B30" s="38"/>
      <c r="D30" s="64"/>
      <c r="F30" s="48"/>
      <c r="G30" s="48"/>
      <c r="H30" s="64"/>
      <c r="I30" s="48"/>
      <c r="J30" s="48"/>
      <c r="K30" s="48"/>
      <c r="L30" s="44"/>
      <c r="M30" s="53"/>
      <c r="P30" s="64"/>
      <c r="R30" s="48"/>
      <c r="T30" s="64"/>
      <c r="V30" s="48"/>
    </row>
    <row r="31" spans="1:23" s="26" customFormat="1" ht="20.100000000000001" customHeight="1" x14ac:dyDescent="0.2">
      <c r="A31" s="88" t="s">
        <v>14</v>
      </c>
      <c r="B31" s="38" t="s">
        <v>91</v>
      </c>
      <c r="C31" s="37"/>
      <c r="D31" s="61">
        <v>12696956</v>
      </c>
      <c r="E31" s="37"/>
      <c r="F31" s="39">
        <f>ROUND(D31/$D$44*100,0)</f>
        <v>2</v>
      </c>
      <c r="G31" s="44"/>
      <c r="H31" s="61">
        <v>7071756</v>
      </c>
      <c r="I31" s="44"/>
      <c r="J31" s="39">
        <f>ROUND(H31/$H$44*100,0)</f>
        <v>1</v>
      </c>
      <c r="K31" s="44"/>
      <c r="M31" s="53"/>
      <c r="N31" s="38" t="s">
        <v>92</v>
      </c>
      <c r="O31" s="37"/>
      <c r="P31" s="63"/>
      <c r="Q31" s="37"/>
      <c r="R31" s="41"/>
      <c r="S31" s="40"/>
      <c r="T31" s="63"/>
      <c r="U31" s="37"/>
      <c r="V31" s="44"/>
      <c r="W31" s="37"/>
    </row>
    <row r="32" spans="1:23" s="26" customFormat="1" ht="20.100000000000001" customHeight="1" x14ac:dyDescent="0.25">
      <c r="A32" s="88"/>
      <c r="B32" s="38"/>
      <c r="C32" s="37"/>
      <c r="D32" s="61"/>
      <c r="E32" s="37"/>
      <c r="F32" s="43"/>
      <c r="G32" s="44"/>
      <c r="H32" s="61"/>
      <c r="I32" s="44"/>
      <c r="J32" s="44"/>
      <c r="K32" s="44"/>
      <c r="L32" s="37"/>
      <c r="M32" s="52" t="s">
        <v>21</v>
      </c>
      <c r="N32" s="38" t="s">
        <v>93</v>
      </c>
      <c r="O32" s="37"/>
      <c r="P32" s="62">
        <v>43049800</v>
      </c>
      <c r="Q32" s="37"/>
      <c r="R32" s="39">
        <f t="shared" ref="R32:R34" si="6">ROUND(P32/$P$44*100,0)</f>
        <v>5</v>
      </c>
      <c r="S32" s="39"/>
      <c r="T32" s="62">
        <v>41145207</v>
      </c>
      <c r="U32" s="37"/>
      <c r="V32" s="40">
        <f t="shared" ref="V32:V34" si="7">ROUND(T32/$T$44*100,0)</f>
        <v>6</v>
      </c>
      <c r="W32" s="37"/>
    </row>
    <row r="33" spans="1:23" s="26" customFormat="1" ht="20.100000000000001" customHeight="1" x14ac:dyDescent="0.25">
      <c r="A33" s="88" t="s">
        <v>16</v>
      </c>
      <c r="B33" s="26" t="s">
        <v>94</v>
      </c>
      <c r="D33" s="60">
        <v>104723621</v>
      </c>
      <c r="F33" s="39">
        <f>ROUND(D33/$D$44*100,0)</f>
        <v>13</v>
      </c>
      <c r="H33" s="64">
        <v>104723471</v>
      </c>
      <c r="J33" s="39">
        <f>ROUND(H33/$H$44*100,0)</f>
        <v>15</v>
      </c>
      <c r="L33" s="37"/>
      <c r="M33" s="52" t="s">
        <v>22</v>
      </c>
      <c r="N33" s="38" t="s">
        <v>95</v>
      </c>
      <c r="P33" s="62">
        <v>52969332</v>
      </c>
      <c r="R33" s="39">
        <f t="shared" si="6"/>
        <v>7</v>
      </c>
      <c r="S33" s="39"/>
      <c r="T33" s="62">
        <v>49064917</v>
      </c>
      <c r="V33" s="40">
        <f t="shared" si="7"/>
        <v>7</v>
      </c>
    </row>
    <row r="34" spans="1:23" s="26" customFormat="1" ht="20.100000000000001" customHeight="1" x14ac:dyDescent="0.25">
      <c r="A34" s="88"/>
      <c r="D34" s="64"/>
      <c r="F34" s="48"/>
      <c r="H34" s="64"/>
      <c r="J34" s="48"/>
      <c r="L34" s="37"/>
      <c r="M34" s="52" t="s">
        <v>37</v>
      </c>
      <c r="N34" s="38" t="s">
        <v>96</v>
      </c>
      <c r="O34" s="37"/>
      <c r="P34" s="60">
        <v>45535175</v>
      </c>
      <c r="Q34" s="37"/>
      <c r="R34" s="39">
        <f t="shared" si="6"/>
        <v>6</v>
      </c>
      <c r="S34" s="39"/>
      <c r="T34" s="63">
        <v>20362413</v>
      </c>
      <c r="U34" s="37"/>
      <c r="V34" s="40">
        <f t="shared" si="7"/>
        <v>3</v>
      </c>
      <c r="W34" s="37"/>
    </row>
    <row r="35" spans="1:23" s="26" customFormat="1" ht="20.100000000000001" customHeight="1" x14ac:dyDescent="0.2">
      <c r="A35" s="88" t="s">
        <v>15</v>
      </c>
      <c r="B35" s="38" t="s">
        <v>97</v>
      </c>
      <c r="C35" s="37"/>
      <c r="D35" s="61">
        <v>4206000</v>
      </c>
      <c r="E35" s="37"/>
      <c r="F35" s="39">
        <f>ROUND(D35/$D$44*100,0)</f>
        <v>1</v>
      </c>
      <c r="G35" s="44"/>
      <c r="H35" s="61">
        <v>6841693</v>
      </c>
      <c r="I35" s="44"/>
      <c r="J35" s="39">
        <f>ROUND(H35/$H$44*100,0)</f>
        <v>1</v>
      </c>
      <c r="K35" s="44"/>
      <c r="L35" s="37"/>
      <c r="M35" s="27"/>
      <c r="P35" s="64"/>
      <c r="R35" s="48"/>
      <c r="T35" s="64"/>
      <c r="V35" s="48"/>
    </row>
    <row r="36" spans="1:23" s="26" customFormat="1" ht="20.100000000000001" customHeight="1" x14ac:dyDescent="0.2">
      <c r="A36" s="88"/>
      <c r="B36" s="38"/>
      <c r="C36" s="37"/>
      <c r="D36" s="64"/>
      <c r="F36" s="48"/>
      <c r="G36" s="37"/>
      <c r="H36" s="64"/>
      <c r="I36" s="37"/>
      <c r="J36" s="44"/>
      <c r="K36" s="37"/>
      <c r="L36" s="37"/>
      <c r="M36" s="27"/>
      <c r="P36" s="64"/>
      <c r="R36" s="48"/>
      <c r="T36" s="64"/>
      <c r="V36" s="48"/>
    </row>
    <row r="37" spans="1:23" s="26" customFormat="1" ht="20.100000000000001" customHeight="1" x14ac:dyDescent="0.2">
      <c r="A37" s="88" t="s">
        <v>17</v>
      </c>
      <c r="B37" s="38" t="s">
        <v>98</v>
      </c>
      <c r="C37" s="37"/>
      <c r="D37" s="60">
        <v>2753059</v>
      </c>
      <c r="F37" s="39">
        <f>ROUND(D37/$D$44*100,0)</f>
        <v>0</v>
      </c>
      <c r="G37" s="37"/>
      <c r="H37" s="64">
        <v>2478990</v>
      </c>
      <c r="I37" s="37"/>
      <c r="J37" s="39">
        <f>ROUND(H37/$H$44*100,0)</f>
        <v>0</v>
      </c>
      <c r="K37" s="37"/>
      <c r="L37" s="37"/>
      <c r="M37" s="27"/>
      <c r="P37" s="64"/>
      <c r="R37" s="48"/>
      <c r="T37" s="64"/>
      <c r="V37" s="48"/>
    </row>
    <row r="38" spans="1:23" s="26" customFormat="1" ht="20.100000000000001" customHeight="1" x14ac:dyDescent="0.2">
      <c r="A38" s="88"/>
      <c r="B38" s="38"/>
      <c r="C38" s="37"/>
      <c r="D38" s="64"/>
      <c r="F38" s="48"/>
      <c r="G38" s="37"/>
      <c r="H38" s="64"/>
      <c r="I38" s="37"/>
      <c r="J38" s="44"/>
      <c r="K38" s="37"/>
      <c r="L38" s="37"/>
      <c r="M38" s="27"/>
      <c r="P38" s="64"/>
      <c r="R38" s="48"/>
      <c r="T38" s="64"/>
      <c r="V38" s="48"/>
    </row>
    <row r="39" spans="1:23" s="26" customFormat="1" ht="20.100000000000001" customHeight="1" x14ac:dyDescent="0.2">
      <c r="A39" s="88"/>
      <c r="B39" s="38"/>
      <c r="C39" s="37"/>
      <c r="D39" s="64"/>
      <c r="F39" s="48"/>
      <c r="G39" s="37"/>
      <c r="H39" s="64"/>
      <c r="I39" s="37"/>
      <c r="J39" s="44"/>
      <c r="K39" s="37"/>
      <c r="L39" s="37"/>
      <c r="M39" s="27"/>
      <c r="P39" s="64"/>
      <c r="R39" s="48"/>
      <c r="T39" s="64"/>
      <c r="V39" s="48"/>
    </row>
    <row r="40" spans="1:23" s="26" customFormat="1" ht="20.100000000000001" customHeight="1" x14ac:dyDescent="0.25">
      <c r="A40" s="88"/>
      <c r="D40" s="66"/>
      <c r="F40" s="48"/>
      <c r="H40" s="64"/>
      <c r="J40" s="48"/>
      <c r="L40" s="37"/>
      <c r="M40" s="27"/>
      <c r="N40" s="38" t="s">
        <v>99</v>
      </c>
      <c r="O40" s="37"/>
      <c r="P40" s="75">
        <v>-542648</v>
      </c>
      <c r="Q40" s="54"/>
      <c r="R40" s="39">
        <f>ROUND(P40/$P$44*100,0)</f>
        <v>0</v>
      </c>
      <c r="S40" s="39"/>
      <c r="T40" s="75">
        <v>-489715</v>
      </c>
      <c r="U40" s="55"/>
      <c r="V40" s="40">
        <f>ROUND(T40/$T$44*100,0)</f>
        <v>0</v>
      </c>
      <c r="W40" s="37"/>
    </row>
    <row r="41" spans="1:23" s="26" customFormat="1" ht="20.100000000000001" customHeight="1" x14ac:dyDescent="0.2">
      <c r="A41" s="88"/>
      <c r="B41" s="38"/>
      <c r="C41" s="37"/>
      <c r="D41" s="67"/>
      <c r="E41" s="37"/>
      <c r="F41" s="43"/>
      <c r="G41" s="37"/>
      <c r="H41" s="63"/>
      <c r="I41" s="37"/>
      <c r="J41" s="44"/>
      <c r="K41" s="37"/>
      <c r="M41" s="27"/>
      <c r="P41" s="64"/>
      <c r="R41" s="48"/>
      <c r="T41" s="64"/>
      <c r="V41" s="48"/>
    </row>
    <row r="42" spans="1:23" s="26" customFormat="1" ht="20.100000000000001" customHeight="1" x14ac:dyDescent="0.2">
      <c r="A42" s="88"/>
      <c r="B42" s="36" t="s">
        <v>100</v>
      </c>
      <c r="C42" s="37"/>
      <c r="D42" s="65">
        <f>SUM(D25:D41)</f>
        <v>176633470</v>
      </c>
      <c r="E42" s="45"/>
      <c r="F42" s="65">
        <f>SUM(F25:F41)</f>
        <v>22</v>
      </c>
      <c r="G42" s="45"/>
      <c r="H42" s="65">
        <f>SUM(H25:H41)</f>
        <v>126822625</v>
      </c>
      <c r="I42" s="45"/>
      <c r="J42" s="65">
        <f>SUM(J25:J41)</f>
        <v>18</v>
      </c>
      <c r="K42" s="45"/>
      <c r="L42" s="37"/>
      <c r="M42" s="27"/>
      <c r="N42" s="36" t="s">
        <v>101</v>
      </c>
      <c r="O42" s="37"/>
      <c r="P42" s="65">
        <f>SUM(P26:P41)</f>
        <v>664327654</v>
      </c>
      <c r="Q42" s="45"/>
      <c r="R42" s="65">
        <f>SUM(R26:R41)</f>
        <v>82</v>
      </c>
      <c r="S42" s="46"/>
      <c r="T42" s="65">
        <f>SUM(T26:T41)</f>
        <v>633165326</v>
      </c>
      <c r="U42" s="45"/>
      <c r="V42" s="65">
        <f>SUM(V26:V41)</f>
        <v>90</v>
      </c>
      <c r="W42" s="45"/>
    </row>
    <row r="43" spans="1:23" s="26" customFormat="1" ht="20.100000000000001" customHeight="1" x14ac:dyDescent="0.2">
      <c r="A43" s="88"/>
      <c r="D43" s="68"/>
      <c r="E43" s="56"/>
      <c r="F43" s="57"/>
      <c r="G43" s="56"/>
      <c r="H43" s="68"/>
      <c r="I43" s="56"/>
      <c r="J43" s="57"/>
      <c r="K43" s="56"/>
      <c r="M43" s="27"/>
      <c r="N43" s="38"/>
      <c r="O43" s="37"/>
      <c r="P43" s="71"/>
      <c r="Q43" s="45"/>
      <c r="R43" s="46"/>
      <c r="S43" s="51"/>
      <c r="T43" s="71"/>
      <c r="U43" s="45"/>
      <c r="V43" s="50"/>
      <c r="W43" s="45"/>
    </row>
    <row r="44" spans="1:23" s="26" customFormat="1" ht="20.100000000000001" customHeight="1" thickBot="1" x14ac:dyDescent="0.25">
      <c r="A44" s="88"/>
      <c r="B44" s="36" t="s">
        <v>102</v>
      </c>
      <c r="C44" s="37"/>
      <c r="D44" s="69">
        <f>D20+D42</f>
        <v>812210579</v>
      </c>
      <c r="E44" s="58"/>
      <c r="F44" s="69">
        <f>F20+F42</f>
        <v>100</v>
      </c>
      <c r="G44" s="58"/>
      <c r="H44" s="69">
        <f>H20+H42</f>
        <v>706252077</v>
      </c>
      <c r="I44" s="58"/>
      <c r="J44" s="69">
        <f>J20+J42</f>
        <v>100</v>
      </c>
      <c r="K44" s="58"/>
      <c r="M44" s="27"/>
      <c r="N44" s="36" t="s">
        <v>103</v>
      </c>
      <c r="O44" s="37"/>
      <c r="P44" s="74">
        <f>SUM(P42,P22)</f>
        <v>812210579</v>
      </c>
      <c r="Q44" s="45"/>
      <c r="R44" s="74">
        <f>SUM(R42,R22)</f>
        <v>100</v>
      </c>
      <c r="S44" s="46"/>
      <c r="T44" s="74">
        <f>SUM(T42,T22)</f>
        <v>706252077</v>
      </c>
      <c r="U44" s="45"/>
      <c r="V44" s="74">
        <f>SUM(V42,V22)</f>
        <v>100</v>
      </c>
      <c r="W44" s="45"/>
    </row>
    <row r="45" spans="1:23" ht="15" customHeight="1" thickTop="1" x14ac:dyDescent="0.2"/>
  </sheetData>
  <mergeCells count="7">
    <mergeCell ref="B1:W1"/>
    <mergeCell ref="B2:W2"/>
    <mergeCell ref="B3:W3"/>
    <mergeCell ref="P5:R5"/>
    <mergeCell ref="D5:F5"/>
    <mergeCell ref="H5:J5"/>
    <mergeCell ref="T5:V5"/>
  </mergeCells>
  <phoneticPr fontId="4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>
    <tabColor rgb="FFFF9999"/>
    <pageSetUpPr fitToPage="1"/>
  </sheetPr>
  <dimension ref="A1:L39"/>
  <sheetViews>
    <sheetView zoomScaleNormal="100" workbookViewId="0">
      <selection activeCell="D9" sqref="D9"/>
    </sheetView>
  </sheetViews>
  <sheetFormatPr defaultColWidth="10.28515625" defaultRowHeight="18" customHeight="1" x14ac:dyDescent="0.2"/>
  <cols>
    <col min="1" max="1" width="9.85546875" style="1" bestFit="1" customWidth="1"/>
    <col min="2" max="2" width="32.7109375" style="1" bestFit="1" customWidth="1"/>
    <col min="3" max="3" width="4.42578125" style="1" customWidth="1"/>
    <col min="4" max="4" width="16" style="1" customWidth="1"/>
    <col min="5" max="5" width="2.5703125" style="1" customWidth="1"/>
    <col min="6" max="6" width="16" style="1" customWidth="1"/>
    <col min="7" max="7" width="3.28515625" style="1" customWidth="1"/>
    <col min="8" max="8" width="16.7109375" style="1" customWidth="1"/>
    <col min="9" max="9" width="2.5703125" style="1" customWidth="1"/>
    <col min="10" max="10" width="16.7109375" style="1" customWidth="1"/>
    <col min="11" max="11" width="15.28515625" style="1" bestFit="1" customWidth="1"/>
    <col min="12" max="16384" width="10.28515625" style="1"/>
  </cols>
  <sheetData>
    <row r="1" spans="1:12" ht="18" customHeight="1" x14ac:dyDescent="0.2">
      <c r="B1" s="96" t="s">
        <v>2</v>
      </c>
      <c r="C1" s="96"/>
      <c r="D1" s="96"/>
      <c r="E1" s="96"/>
      <c r="F1" s="96"/>
      <c r="G1" s="96"/>
      <c r="H1" s="96"/>
      <c r="I1" s="96"/>
      <c r="J1" s="96"/>
    </row>
    <row r="2" spans="1:12" ht="18" customHeight="1" x14ac:dyDescent="0.2">
      <c r="B2" s="96" t="s">
        <v>49</v>
      </c>
      <c r="C2" s="96"/>
      <c r="D2" s="96"/>
      <c r="E2" s="96"/>
      <c r="F2" s="96"/>
      <c r="G2" s="96"/>
      <c r="H2" s="96"/>
      <c r="I2" s="96"/>
      <c r="J2" s="96"/>
    </row>
    <row r="3" spans="1:12" ht="18" customHeight="1" x14ac:dyDescent="0.2">
      <c r="B3" s="98" t="s">
        <v>3</v>
      </c>
      <c r="C3" s="98"/>
      <c r="D3" s="98"/>
      <c r="E3" s="98"/>
      <c r="F3" s="98"/>
      <c r="G3" s="98"/>
      <c r="H3" s="98"/>
      <c r="I3" s="98"/>
      <c r="J3" s="98"/>
    </row>
    <row r="4" spans="1:12" ht="18" customHeight="1" x14ac:dyDescent="0.2">
      <c r="B4" s="11"/>
    </row>
    <row r="5" spans="1:12" ht="18" customHeight="1" thickBot="1" x14ac:dyDescent="0.25">
      <c r="B5" s="17"/>
      <c r="C5" s="2"/>
      <c r="D5" s="97" t="s">
        <v>52</v>
      </c>
      <c r="E5" s="97"/>
      <c r="F5" s="97"/>
      <c r="G5" s="2"/>
      <c r="H5" s="97" t="s">
        <v>53</v>
      </c>
      <c r="I5" s="97"/>
      <c r="J5" s="97"/>
    </row>
    <row r="6" spans="1:12" ht="18" customHeight="1" thickBot="1" x14ac:dyDescent="0.25">
      <c r="B6" s="2"/>
      <c r="C6" s="2"/>
      <c r="D6" s="4" t="s">
        <v>0</v>
      </c>
      <c r="E6" s="12"/>
      <c r="F6" s="4" t="s">
        <v>1</v>
      </c>
      <c r="G6" s="3"/>
      <c r="H6" s="76" t="s">
        <v>0</v>
      </c>
      <c r="I6" s="12"/>
      <c r="J6" s="4" t="s">
        <v>1</v>
      </c>
    </row>
    <row r="7" spans="1:12" ht="18" customHeight="1" x14ac:dyDescent="0.2">
      <c r="A7" s="1" t="s">
        <v>25</v>
      </c>
      <c r="B7" s="2" t="s">
        <v>4</v>
      </c>
      <c r="C7" s="2"/>
      <c r="D7" s="7">
        <v>281348493</v>
      </c>
      <c r="E7" s="2"/>
      <c r="F7" s="81">
        <v>100</v>
      </c>
      <c r="G7" s="2"/>
      <c r="H7" s="7">
        <v>240328490</v>
      </c>
      <c r="I7" s="2"/>
      <c r="J7" s="81">
        <v>100</v>
      </c>
    </row>
    <row r="8" spans="1:12" ht="18" customHeight="1" x14ac:dyDescent="0.2">
      <c r="A8" s="1" t="s">
        <v>28</v>
      </c>
      <c r="B8" s="2" t="s">
        <v>23</v>
      </c>
      <c r="C8" s="2"/>
      <c r="D8" s="7">
        <v>-242459594</v>
      </c>
      <c r="E8" s="14"/>
      <c r="F8" s="85">
        <f>ROUND(D8/$D$7*100,0)</f>
        <v>-86</v>
      </c>
      <c r="G8" s="14"/>
      <c r="H8" s="7">
        <v>-211440297</v>
      </c>
      <c r="I8" s="14"/>
      <c r="J8" s="85">
        <f>ROUND(H8/$H$7*100,0)</f>
        <v>-88</v>
      </c>
    </row>
    <row r="9" spans="1:12" ht="18" customHeight="1" x14ac:dyDescent="0.2">
      <c r="B9" s="16" t="s">
        <v>29</v>
      </c>
      <c r="C9" s="2"/>
      <c r="D9" s="20">
        <f>SUM(D7:D8)</f>
        <v>38888899</v>
      </c>
      <c r="E9" s="16"/>
      <c r="F9" s="82">
        <f>SUM(F7:F8)</f>
        <v>14</v>
      </c>
      <c r="G9" s="16"/>
      <c r="H9" s="20">
        <f>SUM(H7:H8)</f>
        <v>28888193</v>
      </c>
      <c r="I9" s="16"/>
      <c r="J9" s="82">
        <f>SUM(J7:J8)</f>
        <v>12</v>
      </c>
    </row>
    <row r="10" spans="1:12" ht="18" customHeight="1" x14ac:dyDescent="0.2">
      <c r="B10" s="2"/>
      <c r="C10" s="2"/>
      <c r="D10" s="6"/>
      <c r="E10" s="2"/>
      <c r="F10" s="81"/>
      <c r="G10" s="2"/>
      <c r="H10" s="6"/>
      <c r="I10" s="2"/>
      <c r="J10" s="81"/>
    </row>
    <row r="11" spans="1:12" ht="18" customHeight="1" x14ac:dyDescent="0.2">
      <c r="B11" s="16" t="s">
        <v>44</v>
      </c>
      <c r="C11" s="2"/>
      <c r="D11" s="6"/>
      <c r="E11" s="2"/>
      <c r="F11" s="81"/>
      <c r="G11" s="2"/>
      <c r="H11" s="6"/>
      <c r="I11" s="2"/>
      <c r="J11" s="81"/>
    </row>
    <row r="12" spans="1:12" ht="18" customHeight="1" x14ac:dyDescent="0.2">
      <c r="A12" s="90" t="s">
        <v>36</v>
      </c>
      <c r="B12" s="2" t="s">
        <v>24</v>
      </c>
      <c r="C12" s="2"/>
      <c r="D12" s="77">
        <v>4032673</v>
      </c>
      <c r="E12" s="2"/>
      <c r="F12" s="81">
        <f>ROUND(D12/$D$7*100,0)</f>
        <v>1</v>
      </c>
      <c r="G12" s="2"/>
      <c r="H12" s="10">
        <v>3090692</v>
      </c>
      <c r="I12" s="2"/>
      <c r="J12" s="81">
        <f>ROUND(H12/$H$7*100,0)</f>
        <v>1</v>
      </c>
      <c r="L12" s="8"/>
    </row>
    <row r="13" spans="1:12" ht="18" customHeight="1" x14ac:dyDescent="0.2">
      <c r="A13" s="90" t="s">
        <v>36</v>
      </c>
      <c r="B13" s="2" t="s">
        <v>45</v>
      </c>
      <c r="C13" s="2"/>
      <c r="D13" s="77">
        <v>4702588</v>
      </c>
      <c r="E13" s="2"/>
      <c r="F13" s="81">
        <f>ROUND(D13/$D$7*100,0)</f>
        <v>2</v>
      </c>
      <c r="G13" s="2"/>
      <c r="H13" s="10">
        <v>-6475650</v>
      </c>
      <c r="I13" s="2"/>
      <c r="J13" s="85">
        <f>ROUND(H13/$H$7*100,0)+1</f>
        <v>-2</v>
      </c>
    </row>
    <row r="14" spans="1:12" ht="18" customHeight="1" x14ac:dyDescent="0.2">
      <c r="A14" s="90"/>
      <c r="B14" s="92" t="s">
        <v>106</v>
      </c>
      <c r="C14" s="2"/>
      <c r="D14" s="77">
        <v>-1108455</v>
      </c>
      <c r="E14" s="2"/>
      <c r="F14" s="81">
        <f>ROUND(D14/$D$7*100,0)</f>
        <v>0</v>
      </c>
      <c r="G14" s="2"/>
      <c r="H14" s="10"/>
      <c r="I14" s="2"/>
      <c r="J14" s="85"/>
    </row>
    <row r="15" spans="1:12" ht="18" customHeight="1" x14ac:dyDescent="0.2">
      <c r="B15" s="16" t="s">
        <v>30</v>
      </c>
      <c r="C15" s="2"/>
      <c r="D15" s="20">
        <f>SUM(D12:D14)</f>
        <v>7626806</v>
      </c>
      <c r="E15" s="16"/>
      <c r="F15" s="82">
        <f>SUM(F12:F14)</f>
        <v>3</v>
      </c>
      <c r="G15" s="16"/>
      <c r="H15" s="20">
        <f>SUM(H12:H13)</f>
        <v>-3384958</v>
      </c>
      <c r="I15" s="16"/>
      <c r="J15" s="86">
        <f>SUM(J12:J13)</f>
        <v>-1</v>
      </c>
    </row>
    <row r="16" spans="1:12" ht="18" customHeight="1" x14ac:dyDescent="0.2">
      <c r="B16" s="2"/>
      <c r="C16" s="2"/>
      <c r="D16" s="6"/>
      <c r="E16" s="2"/>
      <c r="F16" s="81"/>
      <c r="G16" s="2"/>
      <c r="H16" s="6"/>
      <c r="I16" s="2"/>
      <c r="J16" s="81"/>
    </row>
    <row r="17" spans="1:12" ht="18" customHeight="1" x14ac:dyDescent="0.2">
      <c r="B17" s="16" t="s">
        <v>31</v>
      </c>
      <c r="C17" s="2"/>
      <c r="D17" s="21">
        <f>SUM(D9,D15)</f>
        <v>46515705</v>
      </c>
      <c r="E17" s="16"/>
      <c r="F17" s="81">
        <f>ROUND(D17/$D$7*100,0)</f>
        <v>17</v>
      </c>
      <c r="G17" s="16"/>
      <c r="H17" s="21">
        <f>SUM(H9,H15)</f>
        <v>25503235</v>
      </c>
      <c r="I17" s="16"/>
      <c r="J17" s="81">
        <f>ROUND(H17/$H$7*100,0)</f>
        <v>11</v>
      </c>
    </row>
    <row r="18" spans="1:12" ht="18" customHeight="1" x14ac:dyDescent="0.2">
      <c r="B18" s="2"/>
      <c r="C18" s="2"/>
      <c r="D18" s="6"/>
      <c r="E18" s="2"/>
      <c r="F18" s="81"/>
      <c r="G18" s="2"/>
      <c r="H18" s="6"/>
      <c r="I18" s="2"/>
      <c r="J18" s="81"/>
      <c r="L18" s="8"/>
    </row>
    <row r="19" spans="1:12" ht="18" customHeight="1" x14ac:dyDescent="0.2">
      <c r="A19" s="1" t="s">
        <v>26</v>
      </c>
      <c r="B19" s="2" t="s">
        <v>46</v>
      </c>
      <c r="C19" s="2"/>
      <c r="D19" s="9">
        <v>-2060277</v>
      </c>
      <c r="E19" s="2"/>
      <c r="F19" s="87">
        <f>ROUND(D19/$D$7*100,0)</f>
        <v>-1</v>
      </c>
      <c r="G19" s="2"/>
      <c r="H19" s="9">
        <v>-6457306</v>
      </c>
      <c r="I19" s="2"/>
      <c r="J19" s="87">
        <f>ROUND(H19/$H$7*100,0)</f>
        <v>-3</v>
      </c>
    </row>
    <row r="20" spans="1:12" ht="18" customHeight="1" x14ac:dyDescent="0.2">
      <c r="B20" s="2"/>
      <c r="C20" s="2"/>
      <c r="D20" s="6"/>
      <c r="E20" s="2"/>
      <c r="F20" s="81"/>
      <c r="G20" s="2"/>
      <c r="H20" s="6"/>
      <c r="I20" s="2"/>
      <c r="J20" s="81"/>
    </row>
    <row r="21" spans="1:12" ht="18" customHeight="1" x14ac:dyDescent="0.2">
      <c r="B21" s="16" t="s">
        <v>47</v>
      </c>
      <c r="C21" s="2"/>
      <c r="D21" s="23">
        <f>SUM(D17:D20)</f>
        <v>44455428</v>
      </c>
      <c r="E21" s="16"/>
      <c r="F21" s="83">
        <f>SUM(F17:F20)</f>
        <v>16</v>
      </c>
      <c r="G21" s="16"/>
      <c r="H21" s="23">
        <f>SUM(H17:H20)</f>
        <v>19045929</v>
      </c>
      <c r="I21" s="16"/>
      <c r="J21" s="83">
        <f>SUM(J17:J20)</f>
        <v>8</v>
      </c>
    </row>
    <row r="22" spans="1:12" ht="18" customHeight="1" x14ac:dyDescent="0.2">
      <c r="B22" s="2"/>
      <c r="C22" s="2"/>
      <c r="D22" s="7"/>
      <c r="E22" s="2"/>
      <c r="F22" s="81"/>
      <c r="G22" s="2"/>
      <c r="H22" s="7"/>
      <c r="I22" s="2"/>
      <c r="J22" s="81"/>
    </row>
    <row r="23" spans="1:12" ht="18" customHeight="1" x14ac:dyDescent="0.2">
      <c r="B23" s="16" t="s">
        <v>50</v>
      </c>
      <c r="C23" s="2"/>
      <c r="D23" s="7"/>
      <c r="E23" s="2"/>
      <c r="F23" s="81"/>
      <c r="G23" s="2"/>
      <c r="H23" s="7"/>
      <c r="I23" s="2"/>
      <c r="J23" s="81"/>
    </row>
    <row r="24" spans="1:12" ht="18" customHeight="1" x14ac:dyDescent="0.2">
      <c r="B24" s="78" t="s">
        <v>33</v>
      </c>
      <c r="C24" s="2"/>
      <c r="D24" s="7"/>
      <c r="E24" s="2"/>
      <c r="F24" s="81"/>
      <c r="G24" s="2"/>
      <c r="H24" s="7"/>
      <c r="I24" s="2"/>
      <c r="J24" s="81"/>
    </row>
    <row r="25" spans="1:12" ht="18" customHeight="1" x14ac:dyDescent="0.2">
      <c r="A25" s="1" t="s">
        <v>42</v>
      </c>
      <c r="B25" s="79" t="s">
        <v>5</v>
      </c>
      <c r="C25" s="2"/>
      <c r="D25" s="7">
        <v>-592072</v>
      </c>
      <c r="E25" s="2"/>
      <c r="F25" s="81">
        <f>ROUND(D25/$D$7*100,0)</f>
        <v>0</v>
      </c>
      <c r="G25" s="15"/>
      <c r="H25" s="7">
        <v>-1268192</v>
      </c>
      <c r="I25" s="15"/>
      <c r="J25" s="85">
        <f>ROUND(H25/$H$7*100,0)</f>
        <v>-1</v>
      </c>
    </row>
    <row r="26" spans="1:12" ht="28.5" x14ac:dyDescent="0.2">
      <c r="A26" s="5">
        <v>3412</v>
      </c>
      <c r="B26" s="79" t="s">
        <v>41</v>
      </c>
      <c r="C26" s="2"/>
      <c r="D26" s="7">
        <v>-52933</v>
      </c>
      <c r="E26" s="2"/>
      <c r="F26" s="81">
        <f>ROUND(D26/$D$7*100,0)</f>
        <v>0</v>
      </c>
      <c r="G26" s="15"/>
      <c r="H26" s="7">
        <v>-280543</v>
      </c>
      <c r="I26" s="15"/>
      <c r="J26" s="81">
        <f>ROUND(H26/$H$7*100,0)</f>
        <v>0</v>
      </c>
    </row>
    <row r="27" spans="1:12" ht="18" customHeight="1" x14ac:dyDescent="0.2">
      <c r="A27" s="1" t="s">
        <v>27</v>
      </c>
      <c r="B27" s="80" t="s">
        <v>6</v>
      </c>
      <c r="C27" s="2"/>
      <c r="D27" s="7">
        <v>118414</v>
      </c>
      <c r="E27" s="2"/>
      <c r="F27" s="81">
        <f>ROUND(D27/$D$7*100,0)</f>
        <v>0</v>
      </c>
      <c r="G27" s="15"/>
      <c r="H27" s="7">
        <v>292176</v>
      </c>
      <c r="I27" s="15"/>
      <c r="J27" s="81">
        <f>ROUND(H27/$H$7*100,0)</f>
        <v>0</v>
      </c>
      <c r="K27" s="25"/>
    </row>
    <row r="28" spans="1:12" ht="18" customHeight="1" x14ac:dyDescent="0.2">
      <c r="C28" s="2"/>
      <c r="D28" s="7"/>
      <c r="E28" s="2"/>
      <c r="F28" s="81"/>
      <c r="G28" s="2"/>
      <c r="H28" s="7"/>
      <c r="I28" s="2"/>
      <c r="J28" s="81"/>
    </row>
    <row r="29" spans="1:12" ht="18" customHeight="1" x14ac:dyDescent="0.2">
      <c r="B29" s="78" t="s">
        <v>34</v>
      </c>
      <c r="C29" s="2"/>
      <c r="D29" s="7"/>
      <c r="E29" s="2"/>
      <c r="F29" s="81"/>
      <c r="G29" s="2"/>
      <c r="H29" s="7"/>
      <c r="I29" s="13"/>
      <c r="J29" s="81"/>
      <c r="K29" s="13"/>
    </row>
    <row r="30" spans="1:12" ht="18" customHeight="1" x14ac:dyDescent="0.2">
      <c r="B30" s="5"/>
      <c r="C30" s="2"/>
      <c r="D30" s="7"/>
      <c r="E30" s="13"/>
      <c r="F30" s="81"/>
      <c r="G30" s="2"/>
      <c r="H30" s="7"/>
      <c r="I30" s="13"/>
      <c r="J30" s="81"/>
      <c r="K30" s="13"/>
    </row>
    <row r="31" spans="1:12" ht="18" customHeight="1" x14ac:dyDescent="0.2">
      <c r="B31" s="2"/>
      <c r="C31" s="2"/>
      <c r="D31" s="7"/>
      <c r="E31" s="13"/>
      <c r="F31" s="81"/>
      <c r="G31" s="2"/>
      <c r="H31" s="7"/>
      <c r="I31" s="13"/>
      <c r="J31" s="81"/>
      <c r="K31" s="13"/>
    </row>
    <row r="32" spans="1:12" ht="18" customHeight="1" x14ac:dyDescent="0.2">
      <c r="B32" s="16" t="s">
        <v>48</v>
      </c>
      <c r="C32" s="2"/>
      <c r="D32" s="20">
        <f>SUM(D25:D31)</f>
        <v>-526591</v>
      </c>
      <c r="E32" s="24"/>
      <c r="F32" s="82">
        <f>SUM(F25:F31)</f>
        <v>0</v>
      </c>
      <c r="G32" s="16"/>
      <c r="H32" s="20">
        <v>-1256559</v>
      </c>
      <c r="I32" s="13"/>
      <c r="J32" s="86">
        <f>SUM(J25:J31)</f>
        <v>-1</v>
      </c>
      <c r="K32" s="13"/>
    </row>
    <row r="33" spans="2:10" ht="18" customHeight="1" x14ac:dyDescent="0.2">
      <c r="B33" s="2"/>
      <c r="C33" s="2"/>
      <c r="D33" s="7"/>
      <c r="E33" s="2"/>
      <c r="F33" s="81"/>
      <c r="G33" s="2"/>
      <c r="H33" s="7"/>
      <c r="I33" s="2"/>
      <c r="J33" s="81"/>
    </row>
    <row r="34" spans="2:10" ht="18" customHeight="1" thickBot="1" x14ac:dyDescent="0.25">
      <c r="B34" s="16" t="s">
        <v>51</v>
      </c>
      <c r="C34" s="2"/>
      <c r="D34" s="22">
        <f>D21+D32</f>
        <v>43928837</v>
      </c>
      <c r="E34" s="16"/>
      <c r="F34" s="84">
        <f>F21+F32</f>
        <v>16</v>
      </c>
      <c r="G34" s="16"/>
      <c r="H34" s="22">
        <v>17789370</v>
      </c>
      <c r="I34" s="2"/>
      <c r="J34" s="84">
        <f>J21+J32</f>
        <v>7</v>
      </c>
    </row>
    <row r="35" spans="2:10" ht="18" customHeight="1" thickTop="1" x14ac:dyDescent="0.2">
      <c r="B35" s="11"/>
    </row>
    <row r="36" spans="2:10" ht="18" customHeight="1" thickBot="1" x14ac:dyDescent="0.25">
      <c r="B36" s="2"/>
      <c r="C36" s="2"/>
      <c r="D36" s="97" t="str">
        <f>D5</f>
        <v>108年1月1日至12月31日</v>
      </c>
      <c r="E36" s="97"/>
      <c r="F36" s="97"/>
      <c r="G36" s="2"/>
      <c r="H36" s="97" t="str">
        <f>H5</f>
        <v>107年1月1日至12月31日</v>
      </c>
      <c r="I36" s="97"/>
      <c r="J36" s="97"/>
    </row>
    <row r="37" spans="2:10" ht="18" customHeight="1" thickBot="1" x14ac:dyDescent="0.25">
      <c r="B37" s="2"/>
      <c r="C37" s="2"/>
      <c r="D37" s="91" t="s">
        <v>7</v>
      </c>
      <c r="E37" s="2"/>
      <c r="F37" s="91" t="s">
        <v>8</v>
      </c>
      <c r="G37" s="2"/>
      <c r="H37" s="91" t="s">
        <v>7</v>
      </c>
      <c r="I37" s="2"/>
      <c r="J37" s="91" t="s">
        <v>8</v>
      </c>
    </row>
    <row r="38" spans="2:10" ht="18" customHeight="1" thickBot="1" x14ac:dyDescent="0.25">
      <c r="B38" s="16" t="s">
        <v>32</v>
      </c>
      <c r="C38" s="2"/>
      <c r="D38" s="19">
        <f>D17/'108Q4資產負債表-查核'!P26*10</f>
        <v>1.162892625</v>
      </c>
      <c r="E38" s="3"/>
      <c r="F38" s="19">
        <f>D21/'108Q4資產負債表-查核'!P26*10</f>
        <v>1.1113857</v>
      </c>
      <c r="G38" s="3"/>
      <c r="H38" s="19">
        <v>0.63758087500000005</v>
      </c>
      <c r="I38" s="3"/>
      <c r="J38" s="19">
        <v>0.47614822499999998</v>
      </c>
    </row>
    <row r="39" spans="2:10" ht="18" customHeight="1" thickTop="1" x14ac:dyDescent="0.2">
      <c r="B39" s="2"/>
      <c r="C39" s="2"/>
    </row>
  </sheetData>
  <mergeCells count="7">
    <mergeCell ref="B1:J1"/>
    <mergeCell ref="B2:J2"/>
    <mergeCell ref="D5:F5"/>
    <mergeCell ref="H5:J5"/>
    <mergeCell ref="D36:F36"/>
    <mergeCell ref="H36:J36"/>
    <mergeCell ref="B3:J3"/>
  </mergeCells>
  <phoneticPr fontId="5" type="noConversion"/>
  <printOptions horizontalCentered="1"/>
  <pageMargins left="0.78740157480314998" right="0.78740157480314998" top="1.1811023622047201" bottom="0.78740157480314998" header="0.39370078740157499" footer="0.39370078740157499"/>
  <pageSetup paperSize="9" scale="7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2.xml><?xml version="1.0" encoding="utf-8"?>
<DAEMSEngagementItemInfo xmlns="http://schemas.microsoft.com/DAEMSEngagementItemInfoXML">
  <EngagementID>5000576720</EngagementID>
  <LogicalEMSServerID>3792125711090171304</LogicalEMSServerID>
  <WorkingPaperID>3276115330600004311</WorkingPaperID>
</DAEMSEngagementItemInfo>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 1 5 6 9 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 - 2 2 5 2 2 2 3 7 . 0 0 0 0 < / N u m e r i c V a l u e >  
         < V a l u e > - 2 2 5 2 2 2 3 7 . 0 0 0 0 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 1 6 3 9 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 - 2 8 8 9 0 4 4 8 . 0 0 0 0 < / N u m e r i c V a l u e >  
         < V a l u e > - 2 8 8 9 0 4 4 8 . 0 0 0 0 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 2 1 4 0 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 9 5 1 5 . 0 0 0 0 < / N u m e r i c V a l u e >  
         < V a l u e > 9 5 1 5 . 0 0 0 0 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 1 1 1 8 0 1 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 1 1 1 8 0 2 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 - 3 0 1 7 3 9 . 0 0 0 0 < / N u m e r i c V a l u e >  
         < V a l u e > - 3 0 1 7 3 9 . 0 0 0 0 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 1 1 1 8 0 3 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 6 6 2 2 8 3 7 7 . 0 0 0 0 < / N u m e r i c V a l u e >  
         < V a l u e > 6 6 2 2 8 3 7 7 . 0 0 0 0 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 1 1 1 8 0 4 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 3 7 0 3 6 0 4 . 0 0 0 0 < / N u m e r i c V a l u e >  
         < V a l u e > 3 7 0 3 6 0 4 . 0 0 0 0 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 - 4 0 1 6 4 1 1 . 0 0 0 0 < / N u m e r i c V a l u e >  
         < V a l u e > - 4 0 1 6 4 1 1 . 0 0 0 0 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 7 1 2 2 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 7 1 3 0 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 7 1 4 0 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 1 0 2 9 5 8 7 . 0 0 0 0 < / N u m e r i c V a l u e >  
         < V a l u e > 1 0 2 9 5 8 7 . 0 0 0 0 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 7 3 1 0 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 - 6 2 9 2 1 0 7 . 0 0 0 0 < / N u m e r i c V a l u e >  
         < V a l u e > - 6 2 9 2 1 0 7 . 0 0 0 0 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 7 4 8 0 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 - 4 0 1 0 9 8 . 0 0 0 0 < / N u m e r i c V a l u e >  
         < V a l u e > - 4 0 1 0 9 8 . 0 0 0 0 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 - 3 0 4 6 2 8 6 . 0 0 0 0 < / N u m e r i c V a l u e >  
         < V a l u e > - 3 0 4 6 2 8 6 . 0 0 0 0 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 7 1 2 2 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 7 1 3 0 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 - 1 3 0 0 0 0 . 0 0 0 0 < / N u m e r i c V a l u e >  
         < V a l u e > - 1 3 0 0 0 0 . 0 0 0 0 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 7 1 4 0 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 4 5 4 6 8 3 7 . 0 0 0 0 < / N u m e r i c V a l u e >  
         < V a l u e > 4 5 4 6 8 3 7 . 0 0 0 0 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 7 1 6 0 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 - 4 8 1 4 2 9 . 0 0 0 0 < / N u m e r i c V a l u e >  
         < V a l u e > - 4 8 1 4 2 9 . 0 0 0 0 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 7 3 1 0 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 2 8 9 0 2 4 2 . 0 0 0 0 < / N u m e r i c V a l u e >  
         < V a l u e > 2 8 9 0 2 4 2 . 0 0 0 0 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 7 4 8 0 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 - 3 5 0 0 0 0 . 0 0 0 0 < / N u m e r i c V a l u e >  
         < V a l u e > - 3 5 0 0 0 0 . 0 0 0 0 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 9 6 1 0 3 0 . 0 0 0 0 < / N u m e r i c V a l u e >  
         < V a l u e > 9 6 1 0 3 0 . 0 0 0 0 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 7 5 6 0 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 7 8 8 0 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 7 8 8 0 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 - 9 7 2 4 4 3 5 . 0 0 0 0 < / N u m e r i c V a l u e >  
         < V a l u e > - 9 7 2 4 4 3 5 . 0 0 0 0 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 2 0 6 9 4 8 5 . 0 0 0 0 < / N u m e r i c V a l u e >  
         < V a l u e > 2 0 6 9 4 8 5 . 0 0 0 0 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 7 1 0 0 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 3 3 8 4 9 5 8 . 0 0 0 0 < / N u m e r i c V a l u e >  
         < V a l u e > 3 3 8 4 9 5 8 . 0 0 0 0 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 D T T - 3 4 2 0 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 - 1 1 8 4 1 4 . 0 0 0 0 < / N u m e r i c V a l u e >  
         < V a l u e > - 1 1 8 4 1 4 . 0 0 0 0 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 9 6 0 0 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 - 1 9 0 4 5 9 2 9 . 0 0 0 0 < / N u m e r i c V a l u e >  
         < V a l u e > - 1 9 0 4 5 9 2 9 . 0 0 0 0 < / V a l u e >  
         < C h a r t T y p e > c t C l a s s e s < / C h a r t T y p e >  
         < R e f e r e n c e > 2 8 1 0 1 < / R e f e r e n c e >  
         < T B D o c N a m e > �eIQ�b�Of��{h�  1 0 8 . 1 2 . 3 1 < / T B D o c N a m e >  
         < T B C h a r t N a m e >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 9 6 0 0 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 - 4 3 2 5 7 3 9 5 . 0 0 0 0 < / N u m e r i c V a l u e >  
         < V a l u e > - 4 3 2 5 7 3 9 5 . 0 0 0 0 < / V a l u e >  
         < C h a r t T y p e > c t C l a s s e s < / C h a r t T y p e >  
         < R e f e r e n c e > 2 8 1 0 1 < / R e f e r e n c e >  
         < T B D o c N a m e > �eIQ�b�Of��{h�  1 0 8 . 1 2 . 3 1 < / T B D o c N a m e >  
         < T B C h a r t N a m e >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 4 0 0 0 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 - 2 4 0 3 2 8 4 9 0 . 0 0 0 0 < / N u m e r i c V a l u e >  
         < V a l u e > - 2 4 0 3 2 8 4 9 0 . 0 0 0 0 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 6 0 0 0 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 2 1 1 4 4 0 2 9 7 . 0 0 0 0 < / N u m e r i c V a l u e >  
         < V a l u e > 2 1 1 4 4 0 2 9 7 . 0 0 0 0 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 D T T - 1 9 0 0 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 4 7 8 4 4 6 6 4 . 0 0 0 0 < / N u m e r i c V a l u e >  
         < V a l u e > 4 7 8 4 4 6 6 4 . 0 0 0 0 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 D T T - 2 3 0 0 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 - 1 0 3 2 6 3 2 8 . 0 0 0 0 < / N u m e r i c V a l u e >  
         < V a l u e > - 1 0 3 2 6 3 2 8 . 0 0 0 0 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 D T T - 2 4 0 0 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 - 3 8 0 0 4 6 0 1 . 0 0 0 0 < / N u m e r i c V a l u e >  
         < V a l u e > - 3 8 0 0 4 6 0 1 . 0 0 0 0 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 1 1 0 8 4 5 5 . 0 0 0 0 < / N u m e r i c V a l u e >  
         < V a l u e > 1 1 0 8 4 5 5 . 0 0 0 0 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 7 5 1 0 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 3 2 X X 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 - 1 2 3 3 1 5 9 9 5 . 0 0 0 0 < / N u m e r i c V a l u e >  
         < V a l u e > - 1 2 3 3 1 5 9 9 5 . 0 0 0 0 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 3 2 X X 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 2 1 6 0 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 2 8 1 0 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 - 1 3 2 7 9 0 3 2 . 0 0 0 0 < / N u m e r i c V a l u e >  
         < V a l u e > - 1 3 2 7 9 0 3 2 . 0 0 0 0 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 3 1 1 0 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 3 3 1 0 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 - 4 3 0 4 9 8 0 0 . 0 0 0 0 < / N u m e r i c V a l u e >  
         < V a l u e > - 4 3 0 4 9 8 0 0 . 0 0 0 0 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 3 3 2 0 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 - 5 2 9 6 9 3 3 2 . 0 0 0 0 < / N u m e r i c V a l u e >  
         < V a l u e > - 5 2 9 6 9 3 3 2 . 0 0 0 0 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 2 2 6 0 - 1 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 - 9 1 1 4 5 1 7 . 0 0 0 0 < / N u m e r i c V a l u e >  
         < V a l u e > - 9 1 1 4 5 1 7 . 0 0 0 0 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 1 1 1 1 0 2 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 - 5 4 2 6 4 8 . 0 0 0 0 < / N u m e r i c V a l u e >  
         < V a l u e > - 5 4 2 6 4 8 . 0 0 0 0 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 1 7 X X 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 1 2 6 9 6 9 5 6 . 0 0 0 0 < / N u m e r i c V a l u e >  
         < V a l u e > 1 2 6 9 6 9 5 6 . 0 0 0 0 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 1 5 X X 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 5 8 8 3 8 2 9 . 0 0 0 0 < / N u m e r i c V a l u e >  
         < V a l u e > 5 8 8 3 8 2 9 . 0 0 0 0 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 1 6 7 2 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 4 2 0 6 0 0 0 . 0 0 0 0 < / N u m e r i c V a l u e >  
         < V a l u e > 4 2 0 6 0 0 0 . 0 0 0 0 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 2 2 2 9 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 - 1 2 6 0 0 0 . 0 0 0 0 < / N u m e r i c V a l u e >  
         < V a l u e > - 1 2 6 0 0 0 . 0 0 0 0 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 2 1 7 0 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 - 6 9 0 7 2 5 2 4 . 0 0 0 0 < / N u m e r i c V a l u e >  
         < V a l u e > - 6 9 0 7 2 5 2 4 . 0 0 0 0 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 2 2 9 8 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 - 4 4 5 9 9 3 . 0 0 0 0 < / N u m e r i c V a l u e >  
         < V a l u e > - 4 4 5 9 9 3 . 0 0 0 0 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 2 2 6 0 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 - 8 9 9 2 6 6 2 . 0 0 0 0 < / N u m e r i c V a l u e >  
         < V a l u e > - 8 9 9 2 6 6 2 . 0 0 0 0 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 3 3 5 0 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 - 1 0 7 9 7 4 7 . 0 0 0 0 < / N u m e r i c V a l u e >  
         < V a l u e > - 1 0 7 9 7 4 7 . 0 0 0 0 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 9 6 0 0 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 1 6 9 7 6 5 5 2 7 8 0 0 0 0 0 0 2 6 9 < / T B D o c u m e n t I D >  
         < N u m e r i c V a l u e > - 4 3 2 5 7 3 9 5 . 0 0 0 0 < / N u m e r i c V a l u e >  
         < V a l u e > - 4 3 2 5 7 3 9 5 . 0 0 0 0 < / V a l u e >  
         < C h a r t T y p e > c t C l a s s e s < / C h a r t T y p e >  
         < R e f e r e n c e > 2 8 1 0 1 < / R e f e r e n c e >  
         < T B D o c N a m e > �eIQ�b�Of��{h�  1 0 8 . 1 2 . 3 1 < / T B D o c N a m e >  
         < T B C h a r t N a m e >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 2 2 1 0 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 - 1 5 4 3 2 4 . 0 0 0 0 < / N u m e r i c V a l u e >  
         < V a l u e > - 1 5 4 3 2 4 . 0 0 0 0 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 3 4 5 0 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 5 4 2 6 4 8 . 0 0 0 0 < / N u m e r i c V a l u e >  
         < V a l u e > 5 4 2 6 4 8 . 0 0 0 0 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 6 0 0 0 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 2 4 3 9 8 5 2 7 9 . 0 0 0 0 < / N u m e r i c V a l u e >  
         < V a l u e > 2 4 3 9 8 5 2 7 9 . 0 0 0 0 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 4 0 0 0 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 - 2 8 1 3 4 8 4 9 3 . 0 0 0 0 < / N u m e r i c V a l u e >  
         < V a l u e > - 2 8 1 3 4 8 4 9 3 . 0 0 0 0 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 1 X X X 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 8 1 2 5 1 0 0 8 7 . 0 0 0 0 < / N u m e r i c V a l u e >  
         < V a l u e > 8 1 2 5 1 0 0 8 7 . 0 0 0 0 < / V a l u e >  
         < C h a r t T y p e > c t C l a s s e s < / C h a r t T y p e >  
         < R e f e r e n c e > 2 8 1 0 1 < / R e f e r e n c e >  
         < T B D o c N a m e > �eIQ�b�Of��{h�  1 0 8 . 1 2 . 3 1 < / T B D o c N a m e >  
         < T B C h a r t N a m e >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 1 4 9 5 9 8 . 0 0 0 0 < / N u m e r i c V a l u e >  
         < V a l u e > 1 4 9 5 9 8 . 0 0 0 0 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 1 3 3 0 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 2 7 3 1 3 4 1 . 0 0 0 0 < / N u m e r i c V a l u e >  
         < V a l u e > 2 7 3 1 3 4 1 . 0 0 0 0 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 1 8 2 0 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 1 0 4 7 2 3 6 2 1 . 0 0 0 0 < / N u m e r i c V a l u e >  
         < V a l u e > 1 0 4 7 2 3 6 2 1 . 0 0 0 0 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 1 8 6 0 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 2 7 5 3 0 5 9 . 0 0 0 0 < / N u m e r i c V a l u e >  
         < V a l u e > 2 7 5 3 0 5 9 . 0 0 0 0 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 1 5 5 1 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 2 5 5 0 0 0 0 . 0 0 0 0 < / N u m e r i c V a l u e >  
         < V a l u e > 2 5 5 0 0 0 0 . 0 0 0 0 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 1 5 6 1 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 2 4 0 4 6 6 7 9 . 0 0 0 0 < / N u m e r i c V a l u e >  
         < V a l u e > 2 4 0 4 6 6 7 9 . 0 0 0 0 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 1 6 3 1 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 1 5 5 9 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 - 2 4 8 8 5 6 0 . 0 0 0 0 < / N u m e r i c V a l u e >  
         < V a l u e > - 2 4 8 8 5 6 0 . 0 0 0 0 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 8 1 1 0 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 1 7 6 0 7 6 9 . 0 0 0 0 < / N u m e r i c V a l u e >  
         < V a l u e > 1 7 6 0 7 6 9 . 0 0 0 0 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 8 1 1 0 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 6 4 5 7 3 0 6 . 0 0 0 0 < / N u m e r i c V a l u e >  
         < V a l u e > 6 4 5 7 3 0 6 . 0 0 0 0 < / V a l u e >  
         < C h a r t T y p e > c t F S S u b c l a s s e s < / C h a r t T y p e >  
         < R e f e r e n c e > 2 8 1 0 1 < / R e f e r e n c e >  
         < T B D o c N a m e > �eIQ�b�Of��{h�  1 0 8 . 1 2 . 3 1 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 1 0 7 . 1 2 . 3 1 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 1 1 0 0 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 2 7 3 8 6 1 8 7 . 0 0 0 0 < / N u m e r i c V a l u e >  
         < V a l u e > 2 7 3 8 6 1 8 7 . 0 0 0 0 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 1 3 6 0 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 4 5 5 5 0 0 0 0 0 . 0 0 0 0 < / N u m e r i c V a l u e >  
         < V a l u e > 4 5 5 5 0 0 0 0 0 . 0 0 0 0 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 1 1 4 0 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 5 1 7 5 4 8 2 0 . 0 0 0 0 < / N u m e r i c V a l u e >  
         < V a l u e > 5 1 7 5 4 8 2 0 . 0 0 0 0 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 1 3 1 0 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 7 1 1 7 6 2 3 7 . 0 0 0 0 < / N u m e r i c V a l u e >  
         < V a l u e > 7 1 1 7 6 2 3 7 . 0 0 0 0 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 1 1 9 0 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 2 6 1 7 5 1 3 3 . 0 0 0 0 < / N u m e r i c V a l u e >  
         < V a l u e > 2 6 1 7 5 1 3 3 . 0 0 0 0 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 1 2 5 0 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 2 8 2 1 1 6 7 . 0 0 0 0 < / N u m e r i c V a l u e >  
         < V a l u e > 2 8 2 1 1 6 7 . 0 0 0 0 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 1 2 9 8 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 9 1 3 4 7 5 . 0 0 0 0 < / N u m e r i c V a l u e >  
         < V a l u e > 9 1 3 4 7 5 . 0 0 0 0 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 1 1 1 1 0 1   1 0 8 . 1 2 . 3 1 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  1 0 8 . 1 2 . 3 1 < / T B D o c N a m e >  
         < T B C h a r t N a m e > D e t a i l < / T B C h a r t N a m e >  
         < C o l u m n N a m e > F i n a l B a l a n c e < / C o l u m n N a m e >  
         < U s e r F r i e n d l y C o l u m n N a m e > 1 0 8 . 1 2 . 3 1  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 4 c 8 a 7 9 f 8 - b c 3 3 - 4 7 f f - 8 d 1 0 - e 2 4 6 9 8 2 6 a 3 a d 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 1 0 8 . 1 2 . 3 1   3 4 5 0   1 0 8 . 1 2 . 3 1  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 5 4 2 6 4 8 . 0 0 0 0 < / N u m e r i c V a l u e >  
         < V a l u e > 5 4 2 6 4 8 . 0 0 0 0 < / V a l u e >  
         < C h a r t T y p e > c t F S L i n e s < / C h a r t T y p e >  
         < R e f e r e n c e > 2 8 1 0 1 < / R e f e r e n c e >  
         < T B D o c N a m e > �eIQ�b�Of��{h�  1 0 8 . 1 2 . 3 1 < / T B D o c N a m e >  
         < T B C h a r t N a m e > F S   L i n e s < / T B C h a r t N a m e >  
         < C o l u m n N a m e > P r e l i m i n a r y B a l a n c e < / C o l u m n N a m e >  
         < U s e r F r i e n d l y C o l u m n N a m e > 1 0 8 . 1 2 . 3 1   P e r   B o o k < / U s e r F r i e n d l y C o l u m n N a m e >  
         < A c c o u n t N u m b e r > 3 4 5 0 < / A c c o u n t N u m b e r >  
         < R o u n d e d > f a l s e < / R o u n d e d >  
     < / T B L i n k >  
 < / A r r a y O f T B L i n k > 
</file>

<file path=customXml/item4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 { 5 5 2 C 5 A 0 8 - 3 7 6 B - 4 3 A 3 - B C 2 8 - 8 8 7 4 5 8 5 0 E F 1 8 } < / V a l u e >  
         < / P a r t I t e m >  
         < P a r t I t e m >  
             < P r o p e r t y N a m e > D A L i n k L i s t K e y < / P r o p e r t y N a m e >  
             < V a l u e > { 9 1 E B 6 3 E 0 - F 9 A 9 - 4 1 9 F - B 7 D 6 - 8 7 F F A E 4 C 4 E 4 2 } 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Props1.xml><?xml version="1.0" encoding="utf-8"?>
<ds:datastoreItem xmlns:ds="http://schemas.openxmlformats.org/officeDocument/2006/customXml" ds:itemID="{91EB63E0-F9A9-419F-B7D6-87FFAE4C4E42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61355B3C-3399-4D2F-BEE2-2B802ED41051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552C5A08-376B-43A3-BC28-88745850EF18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A6F5D1C3-CE74-4772-B7D6-BED886C9A7A5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108Q4資產負債表-查核</vt:lpstr>
      <vt:lpstr>108Q4損益表-核閱</vt:lpstr>
      <vt:lpstr>'108Q4資產負債表-查核'!ActDesc</vt:lpstr>
      <vt:lpstr>'108Q4損益表-核閱'!ActDesc_1</vt:lpstr>
      <vt:lpstr>'108Q4資產負債表-查核'!ActDesc_P2</vt:lpstr>
      <vt:lpstr>'108Q4資產負債表-查核'!Print_Area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2020-01-21T09:14:36Z</cp:lastPrinted>
  <dcterms:created xsi:type="dcterms:W3CDTF">2013-06-05T07:55:50Z</dcterms:created>
  <dcterms:modified xsi:type="dcterms:W3CDTF">2020-03-27T01:40:36Z</dcterms:modified>
</cp:coreProperties>
</file>